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600" activeTab="1"/>
  </bookViews>
  <sheets>
    <sheet name="ENERO-JUNIO" sheetId="1" r:id="rId1"/>
    <sheet name="JULIO-DICIEMBRE" sheetId="2" r:id="rId2"/>
    <sheet name="Hoja1" sheetId="3" r:id="rId3"/>
  </sheets>
  <definedNames>
    <definedName name="_xlnm.Print_Area" localSheetId="2">Hoja1!$A$1:$D$28</definedName>
  </definedNames>
  <calcPr calcId="124519"/>
</workbook>
</file>

<file path=xl/calcChain.xml><?xml version="1.0" encoding="utf-8"?>
<calcChain xmlns="http://schemas.openxmlformats.org/spreadsheetml/2006/main">
  <c r="Y32" i="1"/>
  <c r="V37" i="2"/>
  <c r="W36" s="1"/>
  <c r="V36"/>
  <c r="W34"/>
  <c r="V35"/>
  <c r="V34"/>
  <c r="V33"/>
  <c r="W30"/>
  <c r="V31"/>
  <c r="V30"/>
  <c r="W28"/>
  <c r="V29"/>
  <c r="V28"/>
  <c r="W26"/>
  <c r="V27"/>
  <c r="V26"/>
  <c r="V25"/>
  <c r="V24"/>
  <c r="W22"/>
  <c r="V23"/>
  <c r="V22"/>
  <c r="W20"/>
  <c r="V21"/>
  <c r="V20"/>
  <c r="W18"/>
  <c r="V19"/>
  <c r="V18"/>
  <c r="V17"/>
  <c r="V16"/>
  <c r="W16" s="1"/>
  <c r="V14"/>
  <c r="V13"/>
  <c r="V15"/>
  <c r="W12"/>
  <c r="V12"/>
  <c r="R34"/>
  <c r="R36"/>
  <c r="R26"/>
  <c r="R24"/>
  <c r="R22"/>
  <c r="Q37"/>
  <c r="Q35"/>
  <c r="Q33"/>
  <c r="Q31"/>
  <c r="Q29"/>
  <c r="Q27"/>
  <c r="Q25"/>
  <c r="Q23"/>
  <c r="Q21"/>
  <c r="Q19"/>
  <c r="R18" s="1"/>
  <c r="Q36"/>
  <c r="Q34"/>
  <c r="Q32"/>
  <c r="V32" s="1"/>
  <c r="W32" s="1"/>
  <c r="Q30"/>
  <c r="Q28"/>
  <c r="R28" s="1"/>
  <c r="Q26"/>
  <c r="Q24"/>
  <c r="Q22"/>
  <c r="Q20"/>
  <c r="Q18"/>
  <c r="R12"/>
  <c r="Q13"/>
  <c r="Q12"/>
  <c r="P32"/>
  <c r="P30"/>
  <c r="P28"/>
  <c r="P26"/>
  <c r="P24"/>
  <c r="P22"/>
  <c r="P20"/>
  <c r="P18"/>
  <c r="P12"/>
  <c r="P36"/>
  <c r="L34"/>
  <c r="J34"/>
  <c r="H34"/>
  <c r="F34"/>
  <c r="P34"/>
  <c r="N28"/>
  <c r="N30"/>
  <c r="N32"/>
  <c r="N24"/>
  <c r="N34"/>
  <c r="N36"/>
  <c r="N20"/>
  <c r="R32" l="1"/>
  <c r="W24"/>
  <c r="W14"/>
  <c r="R30"/>
  <c r="N26"/>
  <c r="N22"/>
  <c r="N18"/>
  <c r="N12"/>
  <c r="L36" l="1"/>
  <c r="L32"/>
  <c r="L30"/>
  <c r="L28"/>
  <c r="L26"/>
  <c r="L24"/>
  <c r="L22"/>
  <c r="L20"/>
  <c r="L18"/>
  <c r="L12"/>
  <c r="J32"/>
  <c r="J20"/>
  <c r="J22" l="1"/>
  <c r="J36"/>
  <c r="J26"/>
  <c r="H32"/>
  <c r="H30"/>
  <c r="H36"/>
  <c r="H22"/>
  <c r="H18" l="1"/>
  <c r="H12"/>
  <c r="H26"/>
  <c r="H20"/>
  <c r="H24"/>
  <c r="F32"/>
  <c r="F30"/>
  <c r="F36"/>
  <c r="F22"/>
  <c r="F18"/>
  <c r="F12"/>
  <c r="F26"/>
  <c r="F20"/>
  <c r="F24"/>
  <c r="Q32" i="1"/>
  <c r="Q28"/>
  <c r="Q22"/>
  <c r="Q24"/>
  <c r="Q20"/>
  <c r="Y34" l="1"/>
  <c r="Q34"/>
  <c r="X10"/>
  <c r="X32"/>
  <c r="X33"/>
  <c r="X34"/>
  <c r="X35"/>
  <c r="Y10"/>
  <c r="X15"/>
  <c r="X14"/>
  <c r="Y14" s="1"/>
  <c r="X11"/>
  <c r="X12"/>
  <c r="X13"/>
  <c r="X16"/>
  <c r="Y16" s="1"/>
  <c r="X17"/>
  <c r="X18"/>
  <c r="Y18" s="1"/>
  <c r="X19"/>
  <c r="X20"/>
  <c r="Y20" s="1"/>
  <c r="X21"/>
  <c r="X22"/>
  <c r="Y22" s="1"/>
  <c r="X23"/>
  <c r="X24"/>
  <c r="Y24" s="1"/>
  <c r="X25"/>
  <c r="X26"/>
  <c r="Y26" s="1"/>
  <c r="X27"/>
  <c r="X28"/>
  <c r="Y28" s="1"/>
  <c r="X29"/>
  <c r="X30"/>
  <c r="Y30" s="1"/>
  <c r="X31"/>
  <c r="T32"/>
  <c r="T30"/>
  <c r="T28"/>
  <c r="T26"/>
  <c r="T24"/>
  <c r="T22"/>
  <c r="T20"/>
  <c r="T18"/>
  <c r="T16"/>
  <c r="T10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16"/>
  <c r="S11"/>
  <c r="S10"/>
  <c r="Q16"/>
  <c r="Q10"/>
  <c r="K20"/>
  <c r="I30"/>
  <c r="G30"/>
  <c r="Y12" l="1"/>
  <c r="T34"/>
</calcChain>
</file>

<file path=xl/sharedStrings.xml><?xml version="1.0" encoding="utf-8"?>
<sst xmlns="http://schemas.openxmlformats.org/spreadsheetml/2006/main" count="376" uniqueCount="103">
  <si>
    <t>PERIODO DE REPORTE</t>
  </si>
  <si>
    <t>AÑO DE REPORTE</t>
  </si>
  <si>
    <t>NIT</t>
  </si>
  <si>
    <t>DIGITO DE VERIFICACION</t>
  </si>
  <si>
    <t>CODIGO ENTIDAD</t>
  </si>
  <si>
    <t>Enero</t>
  </si>
  <si>
    <t>Febrero</t>
  </si>
  <si>
    <t>Marzo</t>
  </si>
  <si>
    <t>Abril</t>
  </si>
  <si>
    <t>Mayo</t>
  </si>
  <si>
    <t>junio</t>
  </si>
  <si>
    <t>TOTAL SEMESTRE</t>
  </si>
  <si>
    <t>Código</t>
  </si>
  <si>
    <t>Nombre del Indicador</t>
  </si>
  <si>
    <t>Fórmula</t>
  </si>
  <si>
    <t>Unidad</t>
  </si>
  <si>
    <t>Valores</t>
  </si>
  <si>
    <t>R</t>
  </si>
  <si>
    <t>I.1.2.1</t>
  </si>
  <si>
    <t>Oportunidad de la asignación de citas en la consulta de medicina interna</t>
  </si>
  <si>
    <t>Sumatoria total de los días calendario transcurridos entre la fecha en la cual el paciente solicita cita para ser atendido en la  consulta de Medicina Interna y  la fecha para la cual es asignada la cita</t>
  </si>
  <si>
    <t>Días</t>
  </si>
  <si>
    <t>Número total de consultas de medicina interna asignadas en la institución</t>
  </si>
  <si>
    <t>I.1.2.4</t>
  </si>
  <si>
    <t>Oportunidad de la asignación de citas en la consulta de cirugía general</t>
  </si>
  <si>
    <t>Sumatoria total de los días calendario transcurridos entre la fecha en la cual el paciente solicita cita para ser atendido en la  consulta de Cirugía General y  la fecha para la cual es asignada la cita</t>
  </si>
  <si>
    <t>Número total de consultas de Cirugía General asignadas en la institución</t>
  </si>
  <si>
    <t>I.1.3.0</t>
  </si>
  <si>
    <t>Proporción de cancelación de cirugía programada</t>
  </si>
  <si>
    <t>Número total de cirugías canceladas en el periodo</t>
  </si>
  <si>
    <t>Por ciento</t>
  </si>
  <si>
    <t>Número total de cirugías programadas en el periodo</t>
  </si>
  <si>
    <t>I.1.4.0</t>
  </si>
  <si>
    <t>Oportunidad en la atención en la consulta de urgencias</t>
  </si>
  <si>
    <t>Sumatoria del número de minutos transcurridos entre la solicitud de atención en la consulta de urgencias y el momento en el cual es atendido el paciente en consulta por parte del médico</t>
  </si>
  <si>
    <t>Minutos</t>
  </si>
  <si>
    <t>Total de usuarios atendidos en consulta de urgencias</t>
  </si>
  <si>
    <t>I.1.5.0</t>
  </si>
  <si>
    <t>Oportunidad en la atención en servicios de Imagenología</t>
  </si>
  <si>
    <t>Sumatoria del número de días transcurridos entre la solicitud del servicio de imagenología y el momento en el cual es prestado el servicio</t>
  </si>
  <si>
    <t>N° total de estudios</t>
  </si>
  <si>
    <t>I.1.7.0</t>
  </si>
  <si>
    <t>Oportunidad en la realización de cirugía programada</t>
  </si>
  <si>
    <t>Sumatoria total de los días calendario transcurridos entre la fecha de solicitud de la Cirugía Programada y el momento en el cual es realizada la Cirugía</t>
  </si>
  <si>
    <t>Número de cirugías programadas realizadas en el periodo</t>
  </si>
  <si>
    <t>I.2.1.0</t>
  </si>
  <si>
    <t>Tasa de reingreso de pacientes hospitalizados</t>
  </si>
  <si>
    <t>Número total de pacientes que reingresan al servicio de hospitalización, en la misma institución, antes de 20 días por la misma causa en el periodo</t>
  </si>
  <si>
    <t>Número total de egresos vivos en el periodo</t>
  </si>
  <si>
    <t>I.3.1.0</t>
  </si>
  <si>
    <t>Tasa de mortalidad intrahospitalaria después de 48 horas</t>
  </si>
  <si>
    <t>Número total de pacientes hospitalizados que fallecen después de 48 horas del ingreso</t>
  </si>
  <si>
    <t>Por mil</t>
  </si>
  <si>
    <t>Número total de pacientes hospitalizados</t>
  </si>
  <si>
    <t>I.3.2.0</t>
  </si>
  <si>
    <t>Tasa de infección intrahospitalaria</t>
  </si>
  <si>
    <t>Número de pacientes con infección nosocomial</t>
  </si>
  <si>
    <t>I.3.3.0</t>
  </si>
  <si>
    <t>Proporción de vigilancia de eventos adversos</t>
  </si>
  <si>
    <t>Número Total de eventos adversos detectados y gestionados</t>
  </si>
  <si>
    <t>Número total de eventos adversos detectados</t>
  </si>
  <si>
    <t>I.4.1.0</t>
  </si>
  <si>
    <t>Tasa de Satisfacción Global</t>
  </si>
  <si>
    <t>Número total de pacientes que se consideran satisfechos con los servicios recibidos por la IPS</t>
  </si>
  <si>
    <t>Número total de pacientes encuestados</t>
  </si>
  <si>
    <t>PROYECTADO POR CARMEN RODRIGUEZ . P.U. DESARROLLO ESTRATEGICO</t>
  </si>
  <si>
    <t>RESULTADO PRIMER SEMESTRE</t>
  </si>
  <si>
    <t>CIRCULAR  030</t>
  </si>
  <si>
    <t>JULIO</t>
  </si>
  <si>
    <t>AGOSTO</t>
  </si>
  <si>
    <t>OCTUBRE</t>
  </si>
  <si>
    <t>NOVIEMBRE</t>
  </si>
  <si>
    <t>DICIEMBRE</t>
  </si>
  <si>
    <t>META PROMEDIO</t>
  </si>
  <si>
    <t xml:space="preserve">            </t>
  </si>
  <si>
    <t>MOMPOX _HUC</t>
  </si>
  <si>
    <t>resultado semestre</t>
  </si>
  <si>
    <t>Total Oportunidad II semestre 2015</t>
  </si>
  <si>
    <t>Oportunidad de la asignación de citas en la consulta de Ginecoobstetricia</t>
  </si>
  <si>
    <t xml:space="preserve">N.A. </t>
  </si>
  <si>
    <t>Oportunidad de la asignación de citas en la consulta de pediatría</t>
  </si>
  <si>
    <t xml:space="preserve">INDICADOR </t>
  </si>
  <si>
    <t>RESULTADO</t>
  </si>
  <si>
    <t>FORMULA</t>
  </si>
  <si>
    <t>2193 I SEMESTRE DE 2015 CALIDAD</t>
  </si>
  <si>
    <t>Total Oportunidad semestre</t>
  </si>
  <si>
    <t xml:space="preserve">Sede Mompox I semestre </t>
  </si>
  <si>
    <t>HUC Cartagena I semestre</t>
  </si>
  <si>
    <t>Sumatoria Mompóx-Cartagena</t>
  </si>
  <si>
    <t>SEPTIEMBRE</t>
  </si>
  <si>
    <t>N.A</t>
  </si>
  <si>
    <t>N.A.</t>
  </si>
  <si>
    <t>1.ACCESIBILIDAD/OPORTUNIDAD</t>
  </si>
  <si>
    <t>2. CALIDAD TECNICA</t>
  </si>
  <si>
    <t>GERENCIA DEL RIESGO</t>
  </si>
  <si>
    <t>SATISFACCION / LEALTAD</t>
  </si>
  <si>
    <t>I.1.2.2</t>
  </si>
  <si>
    <t>I.1.2.3</t>
  </si>
  <si>
    <t>Sede Mompox</t>
  </si>
  <si>
    <t>Sumatoria total de los días calendario transcurridos entre la fecha en la cual el paciente solicita cita para ser atendido en la  consulta de Pediatría y  la fecha para la cual es asignada la cita</t>
  </si>
  <si>
    <t>Número total de consultas de Gineco obstetricia signadas en la institución</t>
  </si>
  <si>
    <t>Sumatoria total de los días calendario transcurridos entre la fecha en la cual el paciente solicita cita para ser atendido en la  consulta de Ginecoobstetricia y  la fecha para la cual es asignada la cita</t>
  </si>
  <si>
    <t>Número total de consultas de Pediatría asignadas en la institución</t>
  </si>
</sst>
</file>

<file path=xl/styles.xml><?xml version="1.0" encoding="utf-8"?>
<styleSheet xmlns="http://schemas.openxmlformats.org/spreadsheetml/2006/main">
  <numFmts count="3">
    <numFmt numFmtId="164" formatCode="_(&quot;$&quot;\ * #,##0.00_);_(&quot;$&quot;\ * \(#,##0.00\);_(&quot;$&quot;\ * &quot;-&quot;??_);_(@_)"/>
    <numFmt numFmtId="165" formatCode="0.0"/>
    <numFmt numFmtId="166" formatCode="0_);\(0\)"/>
  </numFmts>
  <fonts count="3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7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b/>
      <sz val="10"/>
      <name val="Arial"/>
      <family val="2"/>
    </font>
    <font>
      <b/>
      <sz val="5"/>
      <name val="Calibri"/>
      <family val="2"/>
      <scheme val="minor"/>
    </font>
    <font>
      <b/>
      <sz val="7"/>
      <name val="Arial"/>
      <family val="2"/>
    </font>
    <font>
      <sz val="11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49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29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7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164" fontId="1" fillId="0" borderId="0" applyFill="0" applyBorder="0" applyAlignment="0" applyProtection="0"/>
    <xf numFmtId="0" fontId="11" fillId="22" borderId="0" applyNumberFormat="0" applyBorder="0" applyAlignment="0" applyProtection="0"/>
    <xf numFmtId="0" fontId="20" fillId="0" borderId="0"/>
    <xf numFmtId="0" fontId="20" fillId="23" borderId="4" applyNumberForma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9" applyNumberFormat="0" applyFill="0" applyAlignment="0" applyProtection="0"/>
  </cellStyleXfs>
  <cellXfs count="198">
    <xf numFmtId="0" fontId="0" fillId="0" borderId="0" xfId="0"/>
    <xf numFmtId="0" fontId="19" fillId="0" borderId="0" xfId="34" applyFont="1" applyBorder="1"/>
    <xf numFmtId="0" fontId="19" fillId="0" borderId="0" xfId="34" applyFont="1" applyBorder="1" applyAlignment="1">
      <alignment wrapText="1"/>
    </xf>
    <xf numFmtId="0" fontId="19" fillId="0" borderId="0" xfId="34" applyFont="1" applyBorder="1" applyAlignment="1"/>
    <xf numFmtId="0" fontId="19" fillId="0" borderId="0" xfId="0" applyFont="1" applyBorder="1"/>
    <xf numFmtId="0" fontId="19" fillId="0" borderId="0" xfId="0" applyFont="1" applyBorder="1" applyAlignment="1">
      <alignment vertical="top"/>
    </xf>
    <xf numFmtId="0" fontId="19" fillId="0" borderId="0" xfId="0" applyFont="1" applyBorder="1" applyAlignment="1">
      <alignment wrapText="1"/>
    </xf>
    <xf numFmtId="0" fontId="19" fillId="0" borderId="0" xfId="0" applyFont="1" applyBorder="1" applyAlignment="1"/>
    <xf numFmtId="0" fontId="21" fillId="0" borderId="0" xfId="34" applyFont="1" applyBorder="1"/>
    <xf numFmtId="0" fontId="21" fillId="0" borderId="0" xfId="34" applyFont="1" applyBorder="1" applyAlignment="1">
      <alignment wrapText="1"/>
    </xf>
    <xf numFmtId="0" fontId="21" fillId="0" borderId="0" xfId="0" applyFont="1"/>
    <xf numFmtId="0" fontId="22" fillId="10" borderId="11" xfId="34" applyFont="1" applyFill="1" applyBorder="1"/>
    <xf numFmtId="0" fontId="22" fillId="10" borderId="11" xfId="34" applyFont="1" applyFill="1" applyBorder="1" applyAlignment="1">
      <alignment wrapText="1"/>
    </xf>
    <xf numFmtId="0" fontId="22" fillId="0" borderId="11" xfId="34" applyFont="1" applyBorder="1" applyAlignment="1">
      <alignment wrapText="1"/>
    </xf>
    <xf numFmtId="0" fontId="22" fillId="0" borderId="0" xfId="0" applyFont="1" applyAlignment="1">
      <alignment wrapText="1"/>
    </xf>
    <xf numFmtId="0" fontId="22" fillId="24" borderId="0" xfId="34" applyFont="1" applyFill="1" applyBorder="1" applyAlignment="1">
      <alignment vertical="center" wrapText="1"/>
    </xf>
    <xf numFmtId="0" fontId="21" fillId="0" borderId="0" xfId="34" applyFont="1"/>
    <xf numFmtId="0" fontId="22" fillId="0" borderId="0" xfId="34" applyFont="1"/>
    <xf numFmtId="0" fontId="21" fillId="0" borderId="0" xfId="0" applyFont="1" applyAlignment="1">
      <alignment wrapText="1"/>
    </xf>
    <xf numFmtId="0" fontId="21" fillId="0" borderId="0" xfId="34" applyFont="1" applyAlignment="1">
      <alignment wrapText="1"/>
    </xf>
    <xf numFmtId="0" fontId="22" fillId="0" borderId="0" xfId="34" applyFont="1" applyBorder="1" applyAlignment="1">
      <alignment wrapText="1"/>
    </xf>
    <xf numFmtId="0" fontId="21" fillId="0" borderId="0" xfId="0" applyFont="1" applyBorder="1"/>
    <xf numFmtId="0" fontId="22" fillId="0" borderId="12" xfId="34" applyFont="1" applyBorder="1" applyAlignment="1">
      <alignment wrapText="1"/>
    </xf>
    <xf numFmtId="0" fontId="22" fillId="10" borderId="13" xfId="34" applyFont="1" applyFill="1" applyBorder="1" applyAlignment="1">
      <alignment wrapText="1"/>
    </xf>
    <xf numFmtId="0" fontId="22" fillId="0" borderId="14" xfId="0" applyFont="1" applyBorder="1" applyAlignment="1">
      <alignment wrapText="1"/>
    </xf>
    <xf numFmtId="0" fontId="22" fillId="10" borderId="11" xfId="34" applyFont="1" applyFill="1" applyBorder="1"/>
    <xf numFmtId="0" fontId="23" fillId="0" borderId="11" xfId="34" applyFont="1" applyBorder="1"/>
    <xf numFmtId="0" fontId="23" fillId="0" borderId="11" xfId="34" applyFont="1" applyFill="1" applyBorder="1"/>
    <xf numFmtId="0" fontId="23" fillId="26" borderId="11" xfId="34" applyFont="1" applyFill="1" applyBorder="1"/>
    <xf numFmtId="0" fontId="25" fillId="26" borderId="11" xfId="34" applyFont="1" applyFill="1" applyBorder="1"/>
    <xf numFmtId="0" fontId="22" fillId="10" borderId="15" xfId="34" applyFont="1" applyFill="1" applyBorder="1"/>
    <xf numFmtId="0" fontId="21" fillId="27" borderId="16" xfId="0" applyFont="1" applyFill="1" applyBorder="1"/>
    <xf numFmtId="0" fontId="25" fillId="26" borderId="11" xfId="34" applyFont="1" applyFill="1" applyBorder="1"/>
    <xf numFmtId="0" fontId="19" fillId="0" borderId="0" xfId="34" applyFont="1" applyBorder="1" applyAlignment="1">
      <alignment vertical="top"/>
    </xf>
    <xf numFmtId="0" fontId="19" fillId="0" borderId="0" xfId="34" applyFont="1" applyBorder="1" applyAlignment="1">
      <alignment vertical="center"/>
    </xf>
    <xf numFmtId="0" fontId="29" fillId="0" borderId="0" xfId="34" applyFont="1" applyBorder="1" applyAlignment="1">
      <alignment vertical="center"/>
    </xf>
    <xf numFmtId="165" fontId="29" fillId="0" borderId="0" xfId="34" applyNumberFormat="1" applyFont="1" applyBorder="1" applyAlignment="1">
      <alignment vertical="center"/>
    </xf>
    <xf numFmtId="0" fontId="19" fillId="10" borderId="0" xfId="34" applyFont="1" applyFill="1" applyBorder="1" applyAlignment="1">
      <alignment vertical="top"/>
    </xf>
    <xf numFmtId="0" fontId="19" fillId="10" borderId="0" xfId="34" applyFont="1" applyFill="1" applyBorder="1" applyAlignment="1">
      <alignment vertical="top" wrapText="1"/>
    </xf>
    <xf numFmtId="0" fontId="19" fillId="10" borderId="10" xfId="34" applyFont="1" applyFill="1" applyBorder="1" applyAlignment="1">
      <alignment vertical="top"/>
    </xf>
    <xf numFmtId="0" fontId="19" fillId="10" borderId="10" xfId="34" applyFont="1" applyFill="1" applyBorder="1" applyAlignment="1">
      <alignment vertical="center"/>
    </xf>
    <xf numFmtId="0" fontId="29" fillId="10" borderId="10" xfId="34" applyFont="1" applyFill="1" applyBorder="1" applyAlignment="1">
      <alignment vertical="center"/>
    </xf>
    <xf numFmtId="165" fontId="29" fillId="10" borderId="10" xfId="34" applyNumberFormat="1" applyFont="1" applyFill="1" applyBorder="1" applyAlignment="1">
      <alignment vertical="center"/>
    </xf>
    <xf numFmtId="0" fontId="19" fillId="0" borderId="10" xfId="34" applyFont="1" applyBorder="1" applyAlignment="1">
      <alignment vertical="top" wrapText="1"/>
    </xf>
    <xf numFmtId="0" fontId="19" fillId="0" borderId="10" xfId="0" applyFont="1" applyBorder="1" applyAlignment="1">
      <alignment vertical="center"/>
    </xf>
    <xf numFmtId="0" fontId="19" fillId="0" borderId="10" xfId="0" applyFont="1" applyBorder="1" applyAlignment="1">
      <alignment vertical="top"/>
    </xf>
    <xf numFmtId="0" fontId="19" fillId="0" borderId="10" xfId="0" applyFont="1" applyBorder="1" applyAlignment="1">
      <alignment vertical="top" wrapText="1"/>
    </xf>
    <xf numFmtId="0" fontId="19" fillId="0" borderId="10" xfId="0" applyNumberFormat="1" applyFont="1" applyBorder="1" applyAlignment="1">
      <alignment vertical="center"/>
    </xf>
    <xf numFmtId="0" fontId="19" fillId="0" borderId="10" xfId="0" applyFont="1" applyBorder="1"/>
    <xf numFmtId="0" fontId="19" fillId="0" borderId="0" xfId="0" applyFont="1" applyBorder="1" applyAlignment="1">
      <alignment vertical="center" wrapText="1"/>
    </xf>
    <xf numFmtId="0" fontId="29" fillId="0" borderId="0" xfId="34" applyFont="1" applyBorder="1" applyAlignment="1">
      <alignment vertical="center" wrapText="1"/>
    </xf>
    <xf numFmtId="0" fontId="29" fillId="10" borderId="10" xfId="34" applyFont="1" applyFill="1" applyBorder="1" applyAlignment="1">
      <alignment vertical="center" wrapText="1"/>
    </xf>
    <xf numFmtId="0" fontId="19" fillId="0" borderId="10" xfId="34" applyFont="1" applyBorder="1" applyAlignment="1">
      <alignment vertical="top" wrapText="1"/>
    </xf>
    <xf numFmtId="2" fontId="19" fillId="0" borderId="0" xfId="0" applyNumberFormat="1" applyFont="1" applyBorder="1"/>
    <xf numFmtId="0" fontId="19" fillId="27" borderId="10" xfId="0" applyFont="1" applyFill="1" applyBorder="1" applyAlignment="1">
      <alignment vertical="top"/>
    </xf>
    <xf numFmtId="0" fontId="23" fillId="0" borderId="13" xfId="34" applyFont="1" applyBorder="1"/>
    <xf numFmtId="0" fontId="23" fillId="0" borderId="18" xfId="34" applyFont="1" applyBorder="1"/>
    <xf numFmtId="0" fontId="25" fillId="25" borderId="10" xfId="0" applyFont="1" applyFill="1" applyBorder="1" applyAlignment="1">
      <alignment horizontal="center" wrapText="1"/>
    </xf>
    <xf numFmtId="0" fontId="26" fillId="25" borderId="10" xfId="0" applyFont="1" applyFill="1" applyBorder="1" applyAlignment="1">
      <alignment horizontal="center" wrapText="1"/>
    </xf>
    <xf numFmtId="0" fontId="25" fillId="0" borderId="11" xfId="34" applyFont="1" applyBorder="1"/>
    <xf numFmtId="0" fontId="23" fillId="0" borderId="11" xfId="34" applyFont="1" applyBorder="1"/>
    <xf numFmtId="0" fontId="23" fillId="0" borderId="11" xfId="34" applyFont="1" applyBorder="1"/>
    <xf numFmtId="0" fontId="22" fillId="0" borderId="12" xfId="34" applyFont="1" applyFill="1" applyBorder="1" applyAlignment="1">
      <alignment wrapText="1"/>
    </xf>
    <xf numFmtId="0" fontId="23" fillId="0" borderId="23" xfId="0" applyFont="1" applyFill="1" applyBorder="1"/>
    <xf numFmtId="0" fontId="21" fillId="0" borderId="0" xfId="0" applyFont="1" applyFill="1"/>
    <xf numFmtId="0" fontId="23" fillId="0" borderId="0" xfId="0" applyFont="1" applyFill="1"/>
    <xf numFmtId="0" fontId="21" fillId="0" borderId="10" xfId="0" applyFont="1" applyBorder="1"/>
    <xf numFmtId="0" fontId="21" fillId="0" borderId="10" xfId="0" applyFont="1" applyFill="1" applyBorder="1"/>
    <xf numFmtId="0" fontId="21" fillId="27" borderId="10" xfId="0" applyFont="1" applyFill="1" applyBorder="1"/>
    <xf numFmtId="0" fontId="19" fillId="0" borderId="10" xfId="0" applyFont="1" applyFill="1" applyBorder="1" applyAlignment="1">
      <alignment vertical="center"/>
    </xf>
    <xf numFmtId="0" fontId="19" fillId="26" borderId="10" xfId="0" applyFont="1" applyFill="1" applyBorder="1" applyAlignment="1">
      <alignment vertical="center"/>
    </xf>
    <xf numFmtId="0" fontId="21" fillId="27" borderId="10" xfId="0" applyFont="1" applyFill="1" applyBorder="1" applyAlignment="1">
      <alignment vertical="top" wrapText="1"/>
    </xf>
    <xf numFmtId="0" fontId="23" fillId="0" borderId="11" xfId="34" applyFont="1" applyBorder="1"/>
    <xf numFmtId="166" fontId="25" fillId="0" borderId="11" xfId="32" applyNumberFormat="1" applyFont="1" applyFill="1" applyBorder="1"/>
    <xf numFmtId="166" fontId="21" fillId="0" borderId="0" xfId="0" applyNumberFormat="1" applyFont="1"/>
    <xf numFmtId="0" fontId="23" fillId="0" borderId="11" xfId="34" applyFont="1" applyBorder="1"/>
    <xf numFmtId="0" fontId="23" fillId="0" borderId="11" xfId="34" applyFont="1" applyBorder="1"/>
    <xf numFmtId="0" fontId="21" fillId="26" borderId="10" xfId="0" applyFont="1" applyFill="1" applyBorder="1"/>
    <xf numFmtId="0" fontId="22" fillId="0" borderId="24" xfId="34" applyFont="1" applyBorder="1" applyAlignment="1">
      <alignment wrapText="1"/>
    </xf>
    <xf numFmtId="0" fontId="0" fillId="0" borderId="10" xfId="0" applyBorder="1"/>
    <xf numFmtId="0" fontId="21" fillId="26" borderId="25" xfId="0" applyFont="1" applyFill="1" applyBorder="1"/>
    <xf numFmtId="0" fontId="21" fillId="26" borderId="19" xfId="0" applyFont="1" applyFill="1" applyBorder="1"/>
    <xf numFmtId="0" fontId="23" fillId="27" borderId="11" xfId="34" applyFont="1" applyFill="1" applyBorder="1"/>
    <xf numFmtId="0" fontId="21" fillId="0" borderId="0" xfId="0" applyFont="1" applyAlignment="1">
      <alignment vertical="top" wrapText="1"/>
    </xf>
    <xf numFmtId="0" fontId="21" fillId="27" borderId="19" xfId="0" applyFont="1" applyFill="1" applyBorder="1" applyAlignment="1">
      <alignment vertical="top" wrapText="1"/>
    </xf>
    <xf numFmtId="0" fontId="23" fillId="27" borderId="10" xfId="0" applyFont="1" applyFill="1" applyBorder="1" applyAlignment="1">
      <alignment vertical="top" wrapText="1"/>
    </xf>
    <xf numFmtId="1" fontId="19" fillId="0" borderId="10" xfId="0" applyNumberFormat="1" applyFont="1" applyBorder="1" applyAlignment="1">
      <alignment vertical="center"/>
    </xf>
    <xf numFmtId="0" fontId="22" fillId="24" borderId="0" xfId="34" applyFont="1" applyFill="1" applyBorder="1" applyAlignment="1">
      <alignment wrapText="1"/>
    </xf>
    <xf numFmtId="0" fontId="22" fillId="0" borderId="0" xfId="34" applyFont="1" applyBorder="1" applyAlignment="1">
      <alignment horizontal="left"/>
    </xf>
    <xf numFmtId="0" fontId="22" fillId="10" borderId="11" xfId="34" applyFont="1" applyFill="1" applyBorder="1"/>
    <xf numFmtId="0" fontId="22" fillId="10" borderId="13" xfId="34" applyFont="1" applyFill="1" applyBorder="1"/>
    <xf numFmtId="0" fontId="23" fillId="0" borderId="11" xfId="34" applyFont="1" applyBorder="1"/>
    <xf numFmtId="0" fontId="23" fillId="26" borderId="11" xfId="34" applyFont="1" applyFill="1" applyBorder="1"/>
    <xf numFmtId="0" fontId="19" fillId="30" borderId="25" xfId="0" applyFont="1" applyFill="1" applyBorder="1" applyAlignment="1">
      <alignment horizontal="center"/>
    </xf>
    <xf numFmtId="165" fontId="21" fillId="0" borderId="19" xfId="0" applyNumberFormat="1" applyFont="1" applyBorder="1" applyAlignment="1">
      <alignment horizontal="center" vertical="top" wrapText="1"/>
    </xf>
    <xf numFmtId="165" fontId="21" fillId="0" borderId="20" xfId="0" applyNumberFormat="1" applyFont="1" applyBorder="1" applyAlignment="1">
      <alignment horizontal="center" vertical="top" wrapText="1"/>
    </xf>
    <xf numFmtId="0" fontId="22" fillId="0" borderId="15" xfId="34" applyFont="1" applyBorder="1"/>
    <xf numFmtId="0" fontId="22" fillId="0" borderId="10" xfId="0" applyFont="1" applyBorder="1" applyAlignment="1">
      <alignment horizontal="justify" wrapText="1"/>
    </xf>
    <xf numFmtId="0" fontId="19" fillId="0" borderId="11" xfId="34" applyFont="1" applyBorder="1"/>
    <xf numFmtId="0" fontId="23" fillId="0" borderId="11" xfId="34" applyFont="1" applyBorder="1"/>
    <xf numFmtId="1" fontId="27" fillId="27" borderId="10" xfId="0" applyNumberFormat="1" applyFont="1" applyFill="1" applyBorder="1" applyAlignment="1">
      <alignment horizontal="center"/>
    </xf>
    <xf numFmtId="2" fontId="27" fillId="27" borderId="10" xfId="0" applyNumberFormat="1" applyFont="1" applyFill="1" applyBorder="1" applyAlignment="1">
      <alignment horizontal="center"/>
    </xf>
    <xf numFmtId="0" fontId="28" fillId="27" borderId="10" xfId="0" applyFont="1" applyFill="1" applyBorder="1" applyAlignment="1">
      <alignment horizontal="center" wrapText="1"/>
    </xf>
    <xf numFmtId="9" fontId="23" fillId="0" borderId="11" xfId="34" applyNumberFormat="1" applyFont="1" applyBorder="1"/>
    <xf numFmtId="165" fontId="23" fillId="0" borderId="13" xfId="34" applyNumberFormat="1" applyFont="1" applyBorder="1"/>
    <xf numFmtId="165" fontId="23" fillId="0" borderId="18" xfId="34" applyNumberFormat="1" applyFont="1" applyBorder="1"/>
    <xf numFmtId="0" fontId="22" fillId="0" borderId="10" xfId="0" applyFont="1" applyFill="1" applyBorder="1" applyAlignment="1">
      <alignment wrapText="1"/>
    </xf>
    <xf numFmtId="0" fontId="22" fillId="0" borderId="11" xfId="34" applyFont="1" applyBorder="1" applyAlignment="1">
      <alignment horizontal="justify"/>
    </xf>
    <xf numFmtId="0" fontId="23" fillId="0" borderId="15" xfId="34" applyFont="1" applyBorder="1"/>
    <xf numFmtId="1" fontId="23" fillId="0" borderId="11" xfId="34" applyNumberFormat="1" applyFont="1" applyBorder="1"/>
    <xf numFmtId="0" fontId="22" fillId="0" borderId="10" xfId="0" applyFont="1" applyBorder="1" applyAlignment="1">
      <alignment wrapText="1"/>
    </xf>
    <xf numFmtId="0" fontId="22" fillId="0" borderId="29" xfId="34" applyFont="1" applyBorder="1" applyAlignment="1">
      <alignment horizontal="center" vertical="top" wrapText="1"/>
    </xf>
    <xf numFmtId="0" fontId="25" fillId="26" borderId="11" xfId="34" applyFont="1" applyFill="1" applyBorder="1"/>
    <xf numFmtId="0" fontId="23" fillId="0" borderId="21" xfId="34" applyFont="1" applyBorder="1" applyAlignment="1">
      <alignment horizontal="right"/>
    </xf>
    <xf numFmtId="0" fontId="23" fillId="0" borderId="22" xfId="34" applyFont="1" applyBorder="1" applyAlignment="1">
      <alignment horizontal="right"/>
    </xf>
    <xf numFmtId="0" fontId="23" fillId="26" borderId="11" xfId="34" applyFont="1" applyFill="1" applyBorder="1"/>
    <xf numFmtId="0" fontId="22" fillId="0" borderId="11" xfId="34" applyFont="1" applyBorder="1"/>
    <xf numFmtId="0" fontId="22" fillId="0" borderId="15" xfId="34" applyFont="1" applyBorder="1" applyAlignment="1"/>
    <xf numFmtId="0" fontId="23" fillId="0" borderId="12" xfId="34" applyFont="1" applyBorder="1" applyAlignment="1"/>
    <xf numFmtId="0" fontId="22" fillId="0" borderId="16" xfId="0" applyFont="1" applyBorder="1" applyAlignment="1">
      <alignment horizontal="justify" wrapText="1"/>
    </xf>
    <xf numFmtId="0" fontId="22" fillId="0" borderId="17" xfId="0" applyFont="1" applyBorder="1" applyAlignment="1">
      <alignment horizontal="justify" wrapText="1"/>
    </xf>
    <xf numFmtId="0" fontId="23" fillId="0" borderId="11" xfId="34" applyNumberFormat="1" applyFont="1" applyBorder="1"/>
    <xf numFmtId="165" fontId="23" fillId="0" borderId="11" xfId="34" applyNumberFormat="1" applyFont="1" applyBorder="1"/>
    <xf numFmtId="0" fontId="22" fillId="0" borderId="15" xfId="34" applyFont="1" applyFill="1" applyBorder="1"/>
    <xf numFmtId="0" fontId="22" fillId="0" borderId="10" xfId="0" applyFont="1" applyFill="1" applyBorder="1" applyAlignment="1">
      <alignment horizontal="justify" wrapText="1"/>
    </xf>
    <xf numFmtId="0" fontId="22" fillId="0" borderId="11" xfId="34" applyFont="1" applyFill="1" applyBorder="1"/>
    <xf numFmtId="0" fontId="23" fillId="0" borderId="11" xfId="34" applyFont="1" applyFill="1" applyBorder="1"/>
    <xf numFmtId="1" fontId="23" fillId="0" borderId="11" xfId="34" applyNumberFormat="1" applyFont="1" applyFill="1" applyBorder="1"/>
    <xf numFmtId="165" fontId="23" fillId="0" borderId="13" xfId="34" applyNumberFormat="1" applyFont="1" applyFill="1" applyBorder="1"/>
    <xf numFmtId="165" fontId="23" fillId="0" borderId="18" xfId="34" applyNumberFormat="1" applyFont="1" applyFill="1" applyBorder="1"/>
    <xf numFmtId="0" fontId="19" fillId="0" borderId="11" xfId="34" applyFont="1" applyBorder="1" applyAlignment="1">
      <alignment wrapText="1"/>
    </xf>
    <xf numFmtId="0" fontId="24" fillId="10" borderId="10" xfId="0" applyFont="1" applyFill="1" applyBorder="1" applyAlignment="1">
      <alignment wrapText="1"/>
    </xf>
    <xf numFmtId="0" fontId="22" fillId="10" borderId="10" xfId="34" applyFont="1" applyFill="1" applyBorder="1" applyAlignment="1">
      <alignment horizontal="center" vertical="top" wrapText="1"/>
    </xf>
    <xf numFmtId="165" fontId="23" fillId="30" borderId="26" xfId="34" applyNumberFormat="1" applyFont="1" applyFill="1" applyBorder="1" applyAlignment="1">
      <alignment horizontal="center"/>
    </xf>
    <xf numFmtId="165" fontId="23" fillId="30" borderId="27" xfId="34" applyNumberFormat="1" applyFont="1" applyFill="1" applyBorder="1" applyAlignment="1">
      <alignment horizontal="center"/>
    </xf>
    <xf numFmtId="0" fontId="23" fillId="0" borderId="0" xfId="34" applyFont="1" applyAlignment="1">
      <alignment horizontal="center" wrapText="1"/>
    </xf>
    <xf numFmtId="0" fontId="22" fillId="24" borderId="0" xfId="34" applyFont="1" applyFill="1" applyBorder="1" applyAlignment="1">
      <alignment wrapText="1"/>
    </xf>
    <xf numFmtId="0" fontId="22" fillId="0" borderId="0" xfId="34" applyFont="1" applyBorder="1"/>
    <xf numFmtId="0" fontId="22" fillId="0" borderId="0" xfId="34" applyFont="1" applyBorder="1" applyAlignment="1">
      <alignment horizontal="left"/>
    </xf>
    <xf numFmtId="0" fontId="22" fillId="10" borderId="11" xfId="34" applyFont="1" applyFill="1" applyBorder="1"/>
    <xf numFmtId="0" fontId="22" fillId="10" borderId="15" xfId="34" applyFont="1" applyFill="1" applyBorder="1"/>
    <xf numFmtId="165" fontId="30" fillId="29" borderId="19" xfId="31" applyNumberFormat="1" applyFont="1" applyFill="1" applyBorder="1" applyAlignment="1">
      <alignment horizontal="center" vertical="top" wrapText="1"/>
    </xf>
    <xf numFmtId="165" fontId="30" fillId="29" borderId="20" xfId="31" applyNumberFormat="1" applyFont="1" applyFill="1" applyBorder="1" applyAlignment="1">
      <alignment horizontal="center" vertical="top" wrapText="1"/>
    </xf>
    <xf numFmtId="0" fontId="23" fillId="30" borderId="26" xfId="34" applyFont="1" applyFill="1" applyBorder="1" applyAlignment="1">
      <alignment horizontal="center"/>
    </xf>
    <xf numFmtId="0" fontId="23" fillId="30" borderId="13" xfId="34" applyFont="1" applyFill="1" applyBorder="1" applyAlignment="1">
      <alignment horizontal="center"/>
    </xf>
    <xf numFmtId="0" fontId="23" fillId="30" borderId="18" xfId="34" applyFont="1" applyFill="1" applyBorder="1" applyAlignment="1">
      <alignment horizontal="center"/>
    </xf>
    <xf numFmtId="165" fontId="23" fillId="30" borderId="28" xfId="34" applyNumberFormat="1" applyFont="1" applyFill="1" applyBorder="1" applyAlignment="1">
      <alignment horizontal="center"/>
    </xf>
    <xf numFmtId="0" fontId="23" fillId="30" borderId="26" xfId="34" applyNumberFormat="1" applyFont="1" applyFill="1" applyBorder="1" applyAlignment="1">
      <alignment horizontal="center"/>
    </xf>
    <xf numFmtId="2" fontId="21" fillId="0" borderId="19" xfId="0" applyNumberFormat="1" applyFont="1" applyBorder="1" applyAlignment="1">
      <alignment horizontal="center" vertical="top" wrapText="1"/>
    </xf>
    <xf numFmtId="2" fontId="21" fillId="0" borderId="20" xfId="0" applyNumberFormat="1" applyFont="1" applyBorder="1" applyAlignment="1">
      <alignment horizontal="center" vertical="top" wrapText="1"/>
    </xf>
    <xf numFmtId="0" fontId="21" fillId="0" borderId="19" xfId="0" applyFont="1" applyBorder="1" applyAlignment="1">
      <alignment horizontal="center" vertical="top" wrapText="1"/>
    </xf>
    <xf numFmtId="0" fontId="21" fillId="0" borderId="20" xfId="0" applyFont="1" applyBorder="1" applyAlignment="1">
      <alignment horizontal="center" vertical="top" wrapText="1"/>
    </xf>
    <xf numFmtId="2" fontId="29" fillId="26" borderId="19" xfId="0" applyNumberFormat="1" applyFont="1" applyFill="1" applyBorder="1" applyAlignment="1">
      <alignment vertical="center"/>
    </xf>
    <xf numFmtId="2" fontId="29" fillId="26" borderId="20" xfId="0" applyNumberFormat="1" applyFont="1" applyFill="1" applyBorder="1" applyAlignment="1">
      <alignment vertical="center"/>
    </xf>
    <xf numFmtId="0" fontId="29" fillId="0" borderId="10" xfId="0" applyFont="1" applyBorder="1" applyAlignment="1">
      <alignment horizontal="center" vertical="center"/>
    </xf>
    <xf numFmtId="165" fontId="29" fillId="0" borderId="19" xfId="0" applyNumberFormat="1" applyFont="1" applyBorder="1" applyAlignment="1">
      <alignment horizontal="center" vertical="center"/>
    </xf>
    <xf numFmtId="165" fontId="29" fillId="0" borderId="20" xfId="0" applyNumberFormat="1" applyFont="1" applyBorder="1" applyAlignment="1">
      <alignment horizontal="center" vertical="center"/>
    </xf>
    <xf numFmtId="0" fontId="29" fillId="0" borderId="10" xfId="0" applyFont="1" applyBorder="1" applyAlignment="1">
      <alignment vertical="center"/>
    </xf>
    <xf numFmtId="2" fontId="29" fillId="0" borderId="10" xfId="0" applyNumberFormat="1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9" fillId="26" borderId="10" xfId="0" applyFont="1" applyFill="1" applyBorder="1" applyAlignment="1">
      <alignment horizontal="center" vertical="center"/>
    </xf>
    <xf numFmtId="1" fontId="29" fillId="0" borderId="10" xfId="0" applyNumberFormat="1" applyFont="1" applyBorder="1" applyAlignment="1">
      <alignment horizontal="center" vertical="center"/>
    </xf>
    <xf numFmtId="1" fontId="29" fillId="26" borderId="19" xfId="0" applyNumberFormat="1" applyFont="1" applyFill="1" applyBorder="1" applyAlignment="1">
      <alignment horizontal="center" vertical="center"/>
    </xf>
    <xf numFmtId="1" fontId="29" fillId="26" borderId="20" xfId="0" applyNumberFormat="1" applyFont="1" applyFill="1" applyBorder="1" applyAlignment="1">
      <alignment horizontal="center" vertical="center"/>
    </xf>
    <xf numFmtId="0" fontId="19" fillId="0" borderId="10" xfId="34" applyFont="1" applyBorder="1" applyAlignment="1">
      <alignment vertical="top"/>
    </xf>
    <xf numFmtId="0" fontId="19" fillId="0" borderId="10" xfId="0" applyFont="1" applyBorder="1" applyAlignment="1">
      <alignment horizontal="justify" vertical="top" wrapText="1"/>
    </xf>
    <xf numFmtId="2" fontId="29" fillId="0" borderId="10" xfId="0" applyNumberFormat="1" applyFont="1" applyBorder="1" applyAlignment="1">
      <alignment vertical="center"/>
    </xf>
    <xf numFmtId="0" fontId="19" fillId="10" borderId="19" xfId="0" applyFont="1" applyFill="1" applyBorder="1" applyAlignment="1">
      <alignment vertical="top" wrapText="1"/>
    </xf>
    <xf numFmtId="0" fontId="19" fillId="10" borderId="20" xfId="0" applyFont="1" applyFill="1" applyBorder="1" applyAlignment="1">
      <alignment vertical="top" wrapText="1"/>
    </xf>
    <xf numFmtId="0" fontId="19" fillId="10" borderId="10" xfId="34" applyFont="1" applyFill="1" applyBorder="1" applyAlignment="1">
      <alignment vertical="top"/>
    </xf>
    <xf numFmtId="0" fontId="19" fillId="0" borderId="0" xfId="34" applyFont="1" applyBorder="1" applyAlignment="1">
      <alignment vertical="top"/>
    </xf>
    <xf numFmtId="0" fontId="19" fillId="0" borderId="0" xfId="34" applyFont="1" applyBorder="1" applyAlignment="1">
      <alignment horizontal="left" vertical="top"/>
    </xf>
    <xf numFmtId="0" fontId="19" fillId="0" borderId="0" xfId="34" applyFont="1" applyBorder="1" applyAlignment="1">
      <alignment horizontal="center"/>
    </xf>
    <xf numFmtId="0" fontId="19" fillId="0" borderId="10" xfId="34" applyFont="1" applyBorder="1" applyAlignment="1">
      <alignment vertical="top" wrapText="1"/>
    </xf>
    <xf numFmtId="2" fontId="29" fillId="26" borderId="10" xfId="0" applyNumberFormat="1" applyFont="1" applyFill="1" applyBorder="1" applyAlignment="1">
      <alignment vertical="center"/>
    </xf>
    <xf numFmtId="2" fontId="29" fillId="0" borderId="10" xfId="0" applyNumberFormat="1" applyFont="1" applyFill="1" applyBorder="1" applyAlignment="1">
      <alignment vertical="center"/>
    </xf>
    <xf numFmtId="0" fontId="19" fillId="0" borderId="10" xfId="0" applyFont="1" applyBorder="1" applyAlignment="1">
      <alignment vertical="top" wrapText="1"/>
    </xf>
    <xf numFmtId="0" fontId="19" fillId="0" borderId="10" xfId="34" applyFont="1" applyBorder="1" applyAlignment="1">
      <alignment horizontal="justify" vertical="top"/>
    </xf>
    <xf numFmtId="1" fontId="29" fillId="26" borderId="10" xfId="0" applyNumberFormat="1" applyFont="1" applyFill="1" applyBorder="1" applyAlignment="1">
      <alignment vertical="center"/>
    </xf>
    <xf numFmtId="0" fontId="29" fillId="0" borderId="10" xfId="0" applyFont="1" applyBorder="1" applyAlignment="1">
      <alignment vertical="center" wrapText="1"/>
    </xf>
    <xf numFmtId="165" fontId="29" fillId="0" borderId="10" xfId="0" applyNumberFormat="1" applyFont="1" applyBorder="1" applyAlignment="1">
      <alignment vertical="center" wrapText="1"/>
    </xf>
    <xf numFmtId="0" fontId="19" fillId="0" borderId="10" xfId="0" applyFont="1" applyFill="1" applyBorder="1" applyAlignment="1">
      <alignment vertical="top" wrapText="1"/>
    </xf>
    <xf numFmtId="1" fontId="29" fillId="0" borderId="10" xfId="0" applyNumberFormat="1" applyFont="1" applyBorder="1" applyAlignment="1">
      <alignment vertical="center"/>
    </xf>
    <xf numFmtId="0" fontId="19" fillId="0" borderId="0" xfId="34" applyFont="1" applyBorder="1" applyAlignment="1">
      <alignment vertical="top" wrapText="1"/>
    </xf>
    <xf numFmtId="0" fontId="19" fillId="10" borderId="19" xfId="0" applyFont="1" applyFill="1" applyBorder="1" applyAlignment="1">
      <alignment horizontal="center" vertical="top" wrapText="1"/>
    </xf>
    <xf numFmtId="0" fontId="19" fillId="10" borderId="20" xfId="0" applyFont="1" applyFill="1" applyBorder="1" applyAlignment="1">
      <alignment horizontal="center" vertical="top" wrapText="1"/>
    </xf>
    <xf numFmtId="0" fontId="19" fillId="30" borderId="19" xfId="0" applyFont="1" applyFill="1" applyBorder="1" applyAlignment="1">
      <alignment horizontal="center"/>
    </xf>
    <xf numFmtId="0" fontId="19" fillId="30" borderId="20" xfId="0" applyFont="1" applyFill="1" applyBorder="1" applyAlignment="1">
      <alignment horizontal="center"/>
    </xf>
    <xf numFmtId="0" fontId="19" fillId="28" borderId="19" xfId="0" applyFont="1" applyFill="1" applyBorder="1" applyAlignment="1">
      <alignment horizontal="center" wrapText="1"/>
    </xf>
    <xf numFmtId="0" fontId="19" fillId="28" borderId="20" xfId="0" applyFont="1" applyFill="1" applyBorder="1" applyAlignment="1">
      <alignment horizontal="center" wrapText="1"/>
    </xf>
    <xf numFmtId="9" fontId="19" fillId="30" borderId="19" xfId="0" applyNumberFormat="1" applyFont="1" applyFill="1" applyBorder="1" applyAlignment="1">
      <alignment horizontal="center"/>
    </xf>
    <xf numFmtId="0" fontId="19" fillId="30" borderId="19" xfId="0" applyFont="1" applyFill="1" applyBorder="1" applyAlignment="1">
      <alignment horizontal="center" vertical="center" wrapText="1"/>
    </xf>
    <xf numFmtId="0" fontId="19" fillId="30" borderId="20" xfId="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top"/>
    </xf>
    <xf numFmtId="0" fontId="19" fillId="0" borderId="20" xfId="0" applyFont="1" applyBorder="1" applyAlignment="1">
      <alignment horizontal="center" vertical="top"/>
    </xf>
    <xf numFmtId="0" fontId="22" fillId="0" borderId="20" xfId="0" applyFont="1" applyBorder="1" applyAlignment="1">
      <alignment horizontal="justify" wrapText="1"/>
    </xf>
    <xf numFmtId="0" fontId="22" fillId="0" borderId="18" xfId="34" applyFont="1" applyBorder="1"/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" xfId="32" builtinId="4"/>
    <cellStyle name="Neutral" xfId="33" builtinId="28" customBuiltin="1"/>
    <cellStyle name="Normal" xfId="0" builtinId="0"/>
    <cellStyle name="Normal_Hoja1" xfId="34"/>
    <cellStyle name="Notas" xfId="35" builtinId="10" customBuiltin="1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1" xfId="40" builtinId="16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9" defaultPivotStyle="PivotStyleLight16"/>
  <colors>
    <mruColors>
      <color rgb="FF00FF00"/>
      <color rgb="FF99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11</xdr:col>
      <xdr:colOff>142875</xdr:colOff>
      <xdr:row>2</xdr:row>
      <xdr:rowOff>0</xdr:rowOff>
    </xdr:to>
    <xdr:pic>
      <xdr:nvPicPr>
        <xdr:cNvPr id="12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473575" cy="2540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51954</xdr:colOff>
      <xdr:row>0</xdr:row>
      <xdr:rowOff>69273</xdr:rowOff>
    </xdr:from>
    <xdr:to>
      <xdr:col>4</xdr:col>
      <xdr:colOff>51954</xdr:colOff>
      <xdr:row>3</xdr:row>
      <xdr:rowOff>23379</xdr:rowOff>
    </xdr:to>
    <xdr:pic>
      <xdr:nvPicPr>
        <xdr:cNvPr id="22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954" y="69273"/>
          <a:ext cx="2788227" cy="29181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39"/>
  <sheetViews>
    <sheetView zoomScale="90" zoomScaleNormal="90" workbookViewId="0">
      <selection activeCell="U6" sqref="U6"/>
    </sheetView>
  </sheetViews>
  <sheetFormatPr baseColWidth="10" defaultRowHeight="12.75"/>
  <cols>
    <col min="1" max="2" width="5" style="10" customWidth="1"/>
    <col min="3" max="3" width="9.140625" style="18" customWidth="1"/>
    <col min="4" max="4" width="21.42578125" style="18" customWidth="1"/>
    <col min="5" max="5" width="4.28515625" style="10" customWidth="1"/>
    <col min="6" max="6" width="9.140625" style="10" customWidth="1"/>
    <col min="7" max="7" width="4.28515625" style="10" customWidth="1"/>
    <col min="8" max="8" width="6.140625" style="10" customWidth="1"/>
    <col min="9" max="9" width="4.5703125" style="10" customWidth="1"/>
    <col min="10" max="10" width="6.140625" style="10" customWidth="1"/>
    <col min="11" max="11" width="5" style="10" customWidth="1"/>
    <col min="12" max="12" width="7" style="10" customWidth="1"/>
    <col min="13" max="13" width="4.28515625" style="10" customWidth="1"/>
    <col min="14" max="14" width="6.42578125" style="10" customWidth="1"/>
    <col min="15" max="15" width="5" style="10" customWidth="1"/>
    <col min="16" max="16" width="6" style="10" customWidth="1"/>
    <col min="17" max="18" width="5.5703125" style="10" customWidth="1"/>
    <col min="19" max="19" width="8" style="10" customWidth="1"/>
    <col min="20" max="21" width="11.42578125" style="10"/>
    <col min="22" max="22" width="16.85546875" style="10" customWidth="1"/>
    <col min="23" max="23" width="26.28515625" style="10" customWidth="1"/>
    <col min="24" max="24" width="17.28515625" style="83" customWidth="1"/>
    <col min="25" max="25" width="16.28515625" style="83" customWidth="1"/>
    <col min="26" max="16384" width="11.42578125" style="10"/>
  </cols>
  <sheetData>
    <row r="1" spans="1:25">
      <c r="A1" s="8"/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25" ht="7.5" customHeight="1">
      <c r="A2" s="8"/>
      <c r="B2" s="8"/>
      <c r="C2" s="9"/>
      <c r="D2" s="9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25" ht="9.75" customHeight="1">
      <c r="A3" s="137" t="s">
        <v>0</v>
      </c>
      <c r="B3" s="137"/>
      <c r="C3" s="137"/>
      <c r="D3" s="138">
        <v>41</v>
      </c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88"/>
    </row>
    <row r="4" spans="1:25" ht="9.75" customHeight="1">
      <c r="A4" s="137" t="s">
        <v>1</v>
      </c>
      <c r="B4" s="137"/>
      <c r="C4" s="137"/>
      <c r="D4" s="138">
        <v>2015</v>
      </c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88"/>
    </row>
    <row r="5" spans="1:25" ht="9.75" customHeight="1">
      <c r="A5" s="137" t="s">
        <v>2</v>
      </c>
      <c r="B5" s="137"/>
      <c r="C5" s="137"/>
      <c r="D5" s="138">
        <v>900042103</v>
      </c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88"/>
    </row>
    <row r="6" spans="1:25" ht="9" customHeight="1">
      <c r="A6" s="137" t="s">
        <v>3</v>
      </c>
      <c r="B6" s="137"/>
      <c r="C6" s="137"/>
      <c r="D6" s="138">
        <v>5</v>
      </c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88"/>
    </row>
    <row r="7" spans="1:25" ht="9.75" customHeight="1">
      <c r="A7" s="137" t="s">
        <v>4</v>
      </c>
      <c r="B7" s="137"/>
      <c r="C7" s="137"/>
      <c r="D7" s="138">
        <v>130010178101</v>
      </c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88"/>
    </row>
    <row r="8" spans="1:25" ht="8.25" customHeight="1">
      <c r="A8" s="11"/>
      <c r="B8" s="89"/>
      <c r="C8" s="12"/>
      <c r="D8" s="12"/>
      <c r="E8" s="11"/>
      <c r="F8" s="139" t="s">
        <v>5</v>
      </c>
      <c r="G8" s="139"/>
      <c r="H8" s="139" t="s">
        <v>6</v>
      </c>
      <c r="I8" s="139"/>
      <c r="J8" s="139" t="s">
        <v>7</v>
      </c>
      <c r="K8" s="139"/>
      <c r="L8" s="139" t="s">
        <v>8</v>
      </c>
      <c r="M8" s="139"/>
      <c r="N8" s="139" t="s">
        <v>9</v>
      </c>
      <c r="O8" s="139"/>
      <c r="P8" s="139" t="s">
        <v>10</v>
      </c>
      <c r="Q8" s="140"/>
      <c r="R8" s="132" t="s">
        <v>73</v>
      </c>
      <c r="S8" s="131" t="s">
        <v>11</v>
      </c>
      <c r="T8" s="102" t="s">
        <v>66</v>
      </c>
    </row>
    <row r="9" spans="1:25" ht="32.25" customHeight="1">
      <c r="A9" s="11" t="s">
        <v>12</v>
      </c>
      <c r="B9" s="90"/>
      <c r="C9" s="23" t="s">
        <v>13</v>
      </c>
      <c r="D9" s="12" t="s">
        <v>14</v>
      </c>
      <c r="E9" s="11" t="s">
        <v>15</v>
      </c>
      <c r="F9" s="11" t="s">
        <v>16</v>
      </c>
      <c r="G9" s="11" t="s">
        <v>17</v>
      </c>
      <c r="H9" s="11" t="s">
        <v>16</v>
      </c>
      <c r="I9" s="11" t="s">
        <v>17</v>
      </c>
      <c r="J9" s="25" t="s">
        <v>16</v>
      </c>
      <c r="K9" s="11" t="s">
        <v>17</v>
      </c>
      <c r="L9" s="11" t="s">
        <v>16</v>
      </c>
      <c r="M9" s="11" t="s">
        <v>17</v>
      </c>
      <c r="N9" s="11" t="s">
        <v>16</v>
      </c>
      <c r="O9" s="11" t="s">
        <v>17</v>
      </c>
      <c r="P9" s="11" t="s">
        <v>16</v>
      </c>
      <c r="Q9" s="30" t="s">
        <v>17</v>
      </c>
      <c r="R9" s="132"/>
      <c r="S9" s="131"/>
      <c r="T9" s="102"/>
      <c r="V9" s="68" t="s">
        <v>86</v>
      </c>
      <c r="W9" s="68" t="s">
        <v>87</v>
      </c>
      <c r="X9" s="85" t="s">
        <v>88</v>
      </c>
      <c r="Y9" s="71" t="s">
        <v>85</v>
      </c>
    </row>
    <row r="10" spans="1:25" ht="57" customHeight="1">
      <c r="A10" s="96" t="s">
        <v>18</v>
      </c>
      <c r="B10" s="111" t="s">
        <v>92</v>
      </c>
      <c r="C10" s="97" t="s">
        <v>19</v>
      </c>
      <c r="D10" s="22" t="s">
        <v>20</v>
      </c>
      <c r="E10" s="116" t="s">
        <v>21</v>
      </c>
      <c r="F10" s="26">
        <v>7617</v>
      </c>
      <c r="G10" s="99">
        <v>9</v>
      </c>
      <c r="H10" s="26">
        <v>5143</v>
      </c>
      <c r="I10" s="109">
        <v>7</v>
      </c>
      <c r="J10" s="26">
        <v>11846</v>
      </c>
      <c r="K10" s="104">
        <v>8</v>
      </c>
      <c r="L10" s="72">
        <v>4455</v>
      </c>
      <c r="M10" s="99">
        <v>6.4</v>
      </c>
      <c r="N10" s="26">
        <v>5136</v>
      </c>
      <c r="O10" s="121">
        <v>6.3</v>
      </c>
      <c r="P10" s="26">
        <v>6355</v>
      </c>
      <c r="Q10" s="122">
        <f>P10/P11</f>
        <v>6.5313463514902361</v>
      </c>
      <c r="R10" s="133">
        <v>20</v>
      </c>
      <c r="S10" s="31">
        <f>F10+H10+J10+L10+N10+P10</f>
        <v>40552</v>
      </c>
      <c r="T10" s="101">
        <f>S10/S11</f>
        <v>7.3357452966714902</v>
      </c>
      <c r="V10" s="66">
        <v>3127</v>
      </c>
      <c r="W10" s="66">
        <v>40552</v>
      </c>
      <c r="X10" s="84">
        <f>V10+W10</f>
        <v>43679</v>
      </c>
      <c r="Y10" s="94">
        <f>X10/X11</f>
        <v>7.2592654146584676</v>
      </c>
    </row>
    <row r="11" spans="1:25" ht="34.5" customHeight="1">
      <c r="A11" s="96"/>
      <c r="B11" s="111"/>
      <c r="C11" s="97"/>
      <c r="D11" s="22" t="s">
        <v>22</v>
      </c>
      <c r="E11" s="116"/>
      <c r="F11" s="26">
        <v>845</v>
      </c>
      <c r="G11" s="99"/>
      <c r="H11" s="26">
        <v>732</v>
      </c>
      <c r="I11" s="109"/>
      <c r="J11" s="26">
        <v>1477</v>
      </c>
      <c r="K11" s="105"/>
      <c r="L11" s="26">
        <v>687</v>
      </c>
      <c r="M11" s="99"/>
      <c r="N11" s="26">
        <v>814</v>
      </c>
      <c r="O11" s="121"/>
      <c r="P11" s="26">
        <v>973</v>
      </c>
      <c r="Q11" s="122"/>
      <c r="R11" s="134"/>
      <c r="S11" s="31">
        <f>F11+H11+J11+L11+N11+P11</f>
        <v>5528</v>
      </c>
      <c r="T11" s="101"/>
      <c r="V11" s="66">
        <v>489</v>
      </c>
      <c r="W11" s="66">
        <v>5528</v>
      </c>
      <c r="X11" s="84">
        <f t="shared" ref="X11:X35" si="0">V11+W11</f>
        <v>6017</v>
      </c>
      <c r="Y11" s="95"/>
    </row>
    <row r="12" spans="1:25" ht="34.5" customHeight="1">
      <c r="A12" s="96" t="s">
        <v>23</v>
      </c>
      <c r="B12" s="111" t="s">
        <v>92</v>
      </c>
      <c r="C12" s="97" t="s">
        <v>78</v>
      </c>
      <c r="D12" s="22" t="s">
        <v>25</v>
      </c>
      <c r="E12" s="98" t="s">
        <v>21</v>
      </c>
      <c r="F12" s="75" t="s">
        <v>79</v>
      </c>
      <c r="G12" s="75" t="s">
        <v>79</v>
      </c>
      <c r="H12" s="75" t="s">
        <v>79</v>
      </c>
      <c r="I12" s="75" t="s">
        <v>79</v>
      </c>
      <c r="J12" s="75" t="s">
        <v>79</v>
      </c>
      <c r="K12" s="75" t="s">
        <v>79</v>
      </c>
      <c r="L12" s="75" t="s">
        <v>79</v>
      </c>
      <c r="M12" s="75" t="s">
        <v>79</v>
      </c>
      <c r="N12" s="75" t="s">
        <v>79</v>
      </c>
      <c r="O12" s="75" t="s">
        <v>79</v>
      </c>
      <c r="P12" s="75" t="s">
        <v>79</v>
      </c>
      <c r="Q12" s="75" t="s">
        <v>79</v>
      </c>
      <c r="R12" s="144" t="s">
        <v>90</v>
      </c>
      <c r="S12" s="82" t="s">
        <v>79</v>
      </c>
      <c r="T12" s="82" t="s">
        <v>79</v>
      </c>
      <c r="V12" s="66">
        <v>803</v>
      </c>
      <c r="W12" s="66"/>
      <c r="X12" s="84">
        <f t="shared" si="0"/>
        <v>803</v>
      </c>
      <c r="Y12" s="94">
        <f>X12/X13</f>
        <v>1.268562401263823</v>
      </c>
    </row>
    <row r="13" spans="1:25" ht="64.5" customHeight="1">
      <c r="A13" s="96"/>
      <c r="B13" s="111"/>
      <c r="C13" s="97"/>
      <c r="D13" s="22" t="s">
        <v>26</v>
      </c>
      <c r="E13" s="98"/>
      <c r="F13" s="75" t="s">
        <v>79</v>
      </c>
      <c r="G13" s="75" t="s">
        <v>79</v>
      </c>
      <c r="H13" s="75" t="s">
        <v>79</v>
      </c>
      <c r="I13" s="75" t="s">
        <v>79</v>
      </c>
      <c r="J13" s="75" t="s">
        <v>79</v>
      </c>
      <c r="K13" s="75" t="s">
        <v>79</v>
      </c>
      <c r="L13" s="75" t="s">
        <v>79</v>
      </c>
      <c r="M13" s="75" t="s">
        <v>79</v>
      </c>
      <c r="N13" s="75" t="s">
        <v>79</v>
      </c>
      <c r="O13" s="75" t="s">
        <v>79</v>
      </c>
      <c r="P13" s="75" t="s">
        <v>79</v>
      </c>
      <c r="Q13" s="75" t="s">
        <v>79</v>
      </c>
      <c r="R13" s="145"/>
      <c r="S13" s="82" t="s">
        <v>79</v>
      </c>
      <c r="T13" s="82" t="s">
        <v>79</v>
      </c>
      <c r="V13" s="66">
        <v>633</v>
      </c>
      <c r="W13" s="66"/>
      <c r="X13" s="84">
        <f t="shared" si="0"/>
        <v>633</v>
      </c>
      <c r="Y13" s="95"/>
    </row>
    <row r="14" spans="1:25" ht="64.5" customHeight="1">
      <c r="A14" s="96" t="s">
        <v>23</v>
      </c>
      <c r="B14" s="111" t="s">
        <v>92</v>
      </c>
      <c r="C14" s="97" t="s">
        <v>80</v>
      </c>
      <c r="D14" s="22" t="s">
        <v>25</v>
      </c>
      <c r="E14" s="98" t="s">
        <v>21</v>
      </c>
      <c r="F14" s="76" t="s">
        <v>79</v>
      </c>
      <c r="G14" s="99"/>
      <c r="H14" s="76" t="s">
        <v>79</v>
      </c>
      <c r="I14" s="76" t="s">
        <v>79</v>
      </c>
      <c r="J14" s="76" t="s">
        <v>79</v>
      </c>
      <c r="K14" s="76" t="s">
        <v>79</v>
      </c>
      <c r="L14" s="76" t="s">
        <v>79</v>
      </c>
      <c r="M14" s="76" t="s">
        <v>79</v>
      </c>
      <c r="N14" s="76" t="s">
        <v>79</v>
      </c>
      <c r="O14" s="76" t="s">
        <v>79</v>
      </c>
      <c r="P14" s="76" t="s">
        <v>79</v>
      </c>
      <c r="Q14" s="76" t="s">
        <v>79</v>
      </c>
      <c r="R14" s="144" t="s">
        <v>91</v>
      </c>
      <c r="S14" s="82" t="s">
        <v>79</v>
      </c>
      <c r="T14" s="82" t="s">
        <v>79</v>
      </c>
      <c r="V14" s="66">
        <v>5461</v>
      </c>
      <c r="W14" s="66"/>
      <c r="X14" s="84">
        <f t="shared" si="0"/>
        <v>5461</v>
      </c>
      <c r="Y14" s="94">
        <f>X14/X15</f>
        <v>4.4725634725634729</v>
      </c>
    </row>
    <row r="15" spans="1:25" ht="64.5" customHeight="1">
      <c r="A15" s="96"/>
      <c r="B15" s="111"/>
      <c r="C15" s="97"/>
      <c r="D15" s="22" t="s">
        <v>26</v>
      </c>
      <c r="E15" s="98"/>
      <c r="F15" s="76" t="s">
        <v>79</v>
      </c>
      <c r="G15" s="99"/>
      <c r="H15" s="76" t="s">
        <v>79</v>
      </c>
      <c r="I15" s="76" t="s">
        <v>79</v>
      </c>
      <c r="J15" s="76" t="s">
        <v>79</v>
      </c>
      <c r="K15" s="76" t="s">
        <v>79</v>
      </c>
      <c r="L15" s="76" t="s">
        <v>79</v>
      </c>
      <c r="M15" s="76" t="s">
        <v>79</v>
      </c>
      <c r="N15" s="76" t="s">
        <v>79</v>
      </c>
      <c r="O15" s="76" t="s">
        <v>79</v>
      </c>
      <c r="P15" s="76" t="s">
        <v>79</v>
      </c>
      <c r="Q15" s="76" t="s">
        <v>79</v>
      </c>
      <c r="R15" s="145"/>
      <c r="S15" s="82" t="s">
        <v>79</v>
      </c>
      <c r="T15" s="82" t="s">
        <v>79</v>
      </c>
      <c r="V15" s="66">
        <v>1221</v>
      </c>
      <c r="W15" s="66"/>
      <c r="X15" s="84">
        <f t="shared" si="0"/>
        <v>1221</v>
      </c>
      <c r="Y15" s="95"/>
    </row>
    <row r="16" spans="1:25" ht="60" customHeight="1">
      <c r="A16" s="96" t="s">
        <v>23</v>
      </c>
      <c r="B16" s="111" t="s">
        <v>92</v>
      </c>
      <c r="C16" s="97" t="s">
        <v>24</v>
      </c>
      <c r="D16" s="22" t="s">
        <v>25</v>
      </c>
      <c r="E16" s="98" t="s">
        <v>21</v>
      </c>
      <c r="F16" s="26">
        <v>4816</v>
      </c>
      <c r="G16" s="99">
        <v>12</v>
      </c>
      <c r="H16" s="26">
        <v>5323</v>
      </c>
      <c r="I16" s="109">
        <v>13</v>
      </c>
      <c r="J16" s="59">
        <v>10721</v>
      </c>
      <c r="K16" s="104">
        <v>12.2</v>
      </c>
      <c r="L16" s="26">
        <v>3421</v>
      </c>
      <c r="M16" s="99">
        <v>10.8</v>
      </c>
      <c r="N16" s="26">
        <v>4964</v>
      </c>
      <c r="O16" s="121">
        <v>11.2</v>
      </c>
      <c r="P16" s="61">
        <v>5677</v>
      </c>
      <c r="Q16" s="122">
        <f>P16/P17</f>
        <v>12.182403433476395</v>
      </c>
      <c r="R16" s="146">
        <v>15</v>
      </c>
      <c r="S16" s="31">
        <f>F16+H16+J16+L16+N16+P16</f>
        <v>34922</v>
      </c>
      <c r="T16" s="101">
        <f>S16/S17</f>
        <v>12.071206360179744</v>
      </c>
      <c r="V16" s="66">
        <v>4983</v>
      </c>
      <c r="W16" s="66">
        <v>34922</v>
      </c>
      <c r="X16" s="84">
        <f t="shared" si="0"/>
        <v>39905</v>
      </c>
      <c r="Y16" s="141">
        <f>X16/X17</f>
        <v>10.709876543209877</v>
      </c>
    </row>
    <row r="17" spans="1:27" ht="33" customHeight="1">
      <c r="A17" s="96"/>
      <c r="B17" s="111"/>
      <c r="C17" s="97"/>
      <c r="D17" s="22" t="s">
        <v>26</v>
      </c>
      <c r="E17" s="98"/>
      <c r="F17" s="26">
        <v>400</v>
      </c>
      <c r="G17" s="99"/>
      <c r="H17" s="26">
        <v>395</v>
      </c>
      <c r="I17" s="109"/>
      <c r="J17" s="59">
        <v>876</v>
      </c>
      <c r="K17" s="105"/>
      <c r="L17" s="26">
        <v>316</v>
      </c>
      <c r="M17" s="99"/>
      <c r="N17" s="26">
        <v>440</v>
      </c>
      <c r="O17" s="121"/>
      <c r="P17" s="61">
        <v>466</v>
      </c>
      <c r="Q17" s="122"/>
      <c r="R17" s="133"/>
      <c r="S17" s="31">
        <f t="shared" ref="S17:S35" si="1">F17+H17+J17+L17+N17+P17</f>
        <v>2893</v>
      </c>
      <c r="T17" s="101"/>
      <c r="V17" s="66">
        <v>833</v>
      </c>
      <c r="W17" s="66">
        <v>2893</v>
      </c>
      <c r="X17" s="84">
        <f t="shared" si="0"/>
        <v>3726</v>
      </c>
      <c r="Y17" s="142"/>
    </row>
    <row r="18" spans="1:27" ht="19.350000000000001" customHeight="1">
      <c r="A18" s="96" t="s">
        <v>27</v>
      </c>
      <c r="B18" s="111" t="s">
        <v>94</v>
      </c>
      <c r="C18" s="97" t="s">
        <v>28</v>
      </c>
      <c r="D18" s="22" t="s">
        <v>29</v>
      </c>
      <c r="E18" s="130" t="s">
        <v>30</v>
      </c>
      <c r="F18" s="26">
        <v>30</v>
      </c>
      <c r="G18" s="99">
        <v>8</v>
      </c>
      <c r="H18" s="26">
        <v>25</v>
      </c>
      <c r="I18" s="109">
        <v>6</v>
      </c>
      <c r="J18" s="26">
        <v>40</v>
      </c>
      <c r="K18" s="104">
        <v>8</v>
      </c>
      <c r="L18" s="26">
        <v>38</v>
      </c>
      <c r="M18" s="99">
        <v>10.4</v>
      </c>
      <c r="N18" s="26">
        <v>24</v>
      </c>
      <c r="O18" s="99">
        <v>5.9</v>
      </c>
      <c r="P18" s="26">
        <v>24</v>
      </c>
      <c r="Q18" s="121">
        <v>6.7</v>
      </c>
      <c r="R18" s="147">
        <v>8</v>
      </c>
      <c r="S18" s="31">
        <f t="shared" si="1"/>
        <v>181</v>
      </c>
      <c r="T18" s="101">
        <f>S18/S19*100</f>
        <v>7.4979287489643749</v>
      </c>
      <c r="V18" s="66">
        <v>18</v>
      </c>
      <c r="W18" s="66">
        <v>181</v>
      </c>
      <c r="X18" s="84">
        <f t="shared" si="0"/>
        <v>199</v>
      </c>
      <c r="Y18" s="94">
        <f>X18/X19*100</f>
        <v>6.6289140572951366</v>
      </c>
    </row>
    <row r="19" spans="1:27" ht="31.5" customHeight="1">
      <c r="A19" s="96"/>
      <c r="B19" s="111"/>
      <c r="C19" s="97"/>
      <c r="D19" s="22" t="s">
        <v>31</v>
      </c>
      <c r="E19" s="130"/>
      <c r="F19" s="26">
        <v>386</v>
      </c>
      <c r="G19" s="99"/>
      <c r="H19" s="26">
        <v>416</v>
      </c>
      <c r="I19" s="109"/>
      <c r="J19" s="26">
        <v>489</v>
      </c>
      <c r="K19" s="105"/>
      <c r="L19" s="26">
        <v>365</v>
      </c>
      <c r="M19" s="99"/>
      <c r="N19" s="26">
        <v>401</v>
      </c>
      <c r="O19" s="99"/>
      <c r="P19" s="26">
        <v>357</v>
      </c>
      <c r="Q19" s="121"/>
      <c r="R19" s="147"/>
      <c r="S19" s="31">
        <f t="shared" si="1"/>
        <v>2414</v>
      </c>
      <c r="T19" s="101"/>
      <c r="V19" s="66">
        <v>588</v>
      </c>
      <c r="W19" s="66">
        <v>2414</v>
      </c>
      <c r="X19" s="84">
        <f t="shared" si="0"/>
        <v>3002</v>
      </c>
      <c r="Y19" s="95"/>
    </row>
    <row r="20" spans="1:27" s="64" customFormat="1" ht="60.75" customHeight="1">
      <c r="A20" s="123" t="s">
        <v>32</v>
      </c>
      <c r="B20" s="111" t="s">
        <v>92</v>
      </c>
      <c r="C20" s="124" t="s">
        <v>33</v>
      </c>
      <c r="D20" s="62" t="s">
        <v>34</v>
      </c>
      <c r="E20" s="125" t="s">
        <v>35</v>
      </c>
      <c r="F20" s="73">
        <v>10365</v>
      </c>
      <c r="G20" s="126">
        <v>14</v>
      </c>
      <c r="H20" s="27">
        <v>7825</v>
      </c>
      <c r="I20" s="127">
        <v>12</v>
      </c>
      <c r="J20" s="27">
        <v>10021</v>
      </c>
      <c r="K20" s="128">
        <f>J20/J21</f>
        <v>11.024202420242025</v>
      </c>
      <c r="L20" s="27">
        <v>9060</v>
      </c>
      <c r="M20" s="126">
        <v>12</v>
      </c>
      <c r="N20" s="63">
        <v>9844</v>
      </c>
      <c r="O20" s="126">
        <v>12.2</v>
      </c>
      <c r="P20" s="27">
        <v>10112</v>
      </c>
      <c r="Q20" s="126">
        <f>P20/P21</f>
        <v>12.168471720818291</v>
      </c>
      <c r="R20" s="143">
        <v>30</v>
      </c>
      <c r="S20" s="31">
        <f t="shared" si="1"/>
        <v>57227</v>
      </c>
      <c r="T20" s="101">
        <f>S20/S21</f>
        <v>12.220158018364296</v>
      </c>
      <c r="V20" s="67">
        <v>37183</v>
      </c>
      <c r="W20" s="66">
        <v>57227</v>
      </c>
      <c r="X20" s="84">
        <f t="shared" si="0"/>
        <v>94410</v>
      </c>
      <c r="Y20" s="94">
        <f>X20/X21</f>
        <v>12.727150175249394</v>
      </c>
    </row>
    <row r="21" spans="1:27" s="64" customFormat="1" ht="31.5" customHeight="1">
      <c r="A21" s="123"/>
      <c r="B21" s="111"/>
      <c r="C21" s="124"/>
      <c r="D21" s="62" t="s">
        <v>36</v>
      </c>
      <c r="E21" s="125"/>
      <c r="F21" s="27">
        <v>736</v>
      </c>
      <c r="G21" s="126"/>
      <c r="H21" s="27">
        <v>651</v>
      </c>
      <c r="I21" s="127"/>
      <c r="J21" s="27">
        <v>909</v>
      </c>
      <c r="K21" s="129"/>
      <c r="L21" s="64">
        <v>750</v>
      </c>
      <c r="M21" s="126"/>
      <c r="N21" s="65">
        <v>806</v>
      </c>
      <c r="O21" s="126"/>
      <c r="P21" s="27">
        <v>831</v>
      </c>
      <c r="Q21" s="126"/>
      <c r="R21" s="143"/>
      <c r="S21" s="31">
        <f t="shared" si="1"/>
        <v>4683</v>
      </c>
      <c r="T21" s="101"/>
      <c r="V21" s="67">
        <v>2735</v>
      </c>
      <c r="W21" s="66">
        <v>4683</v>
      </c>
      <c r="X21" s="84">
        <f t="shared" si="0"/>
        <v>7418</v>
      </c>
      <c r="Y21" s="95"/>
    </row>
    <row r="22" spans="1:27" ht="37.5" customHeight="1">
      <c r="A22" s="116" t="s">
        <v>37</v>
      </c>
      <c r="B22" s="111" t="s">
        <v>92</v>
      </c>
      <c r="C22" s="119" t="s">
        <v>38</v>
      </c>
      <c r="D22" s="13" t="s">
        <v>39</v>
      </c>
      <c r="E22" s="116" t="s">
        <v>21</v>
      </c>
      <c r="F22" s="26">
        <v>770</v>
      </c>
      <c r="G22" s="99">
        <v>2</v>
      </c>
      <c r="H22" s="26">
        <v>1054</v>
      </c>
      <c r="I22" s="99">
        <v>2</v>
      </c>
      <c r="J22" s="26">
        <v>1063</v>
      </c>
      <c r="K22" s="104">
        <v>2.1</v>
      </c>
      <c r="L22" s="26">
        <v>2189</v>
      </c>
      <c r="M22" s="99">
        <v>3.9</v>
      </c>
      <c r="N22" s="26">
        <v>1130</v>
      </c>
      <c r="O22" s="121">
        <v>2.4</v>
      </c>
      <c r="P22" s="26">
        <v>1875</v>
      </c>
      <c r="Q22" s="122">
        <f>P22/P23</f>
        <v>3.3542039355992843</v>
      </c>
      <c r="R22" s="133">
        <v>3</v>
      </c>
      <c r="S22" s="31">
        <f t="shared" si="1"/>
        <v>8081</v>
      </c>
      <c r="T22" s="101">
        <f>S22/S23</f>
        <v>2.7477048622917377</v>
      </c>
      <c r="V22" s="66">
        <v>2087</v>
      </c>
      <c r="W22" s="66">
        <v>8081</v>
      </c>
      <c r="X22" s="84">
        <f t="shared" si="0"/>
        <v>10168</v>
      </c>
      <c r="Y22" s="94">
        <f>X22/X23</f>
        <v>2.0222752585521082</v>
      </c>
      <c r="AA22" s="74"/>
    </row>
    <row r="23" spans="1:27">
      <c r="A23" s="116"/>
      <c r="B23" s="111"/>
      <c r="C23" s="120"/>
      <c r="D23" s="14" t="s">
        <v>40</v>
      </c>
      <c r="E23" s="116"/>
      <c r="F23" s="26">
        <v>348</v>
      </c>
      <c r="G23" s="99"/>
      <c r="H23" s="26">
        <v>494</v>
      </c>
      <c r="I23" s="99"/>
      <c r="J23" s="26">
        <v>509</v>
      </c>
      <c r="K23" s="105"/>
      <c r="L23" s="26">
        <v>560</v>
      </c>
      <c r="M23" s="99"/>
      <c r="N23" s="26">
        <v>471</v>
      </c>
      <c r="O23" s="121"/>
      <c r="P23" s="26">
        <v>559</v>
      </c>
      <c r="Q23" s="122"/>
      <c r="R23" s="133"/>
      <c r="S23" s="31">
        <f t="shared" si="1"/>
        <v>2941</v>
      </c>
      <c r="T23" s="101"/>
      <c r="V23" s="66">
        <v>2087</v>
      </c>
      <c r="W23" s="66">
        <v>2941</v>
      </c>
      <c r="X23" s="84">
        <f t="shared" si="0"/>
        <v>5028</v>
      </c>
      <c r="Y23" s="95"/>
    </row>
    <row r="24" spans="1:27" ht="53.25" customHeight="1">
      <c r="A24" s="96" t="s">
        <v>41</v>
      </c>
      <c r="B24" s="111" t="s">
        <v>92</v>
      </c>
      <c r="C24" s="97" t="s">
        <v>42</v>
      </c>
      <c r="D24" s="22" t="s">
        <v>43</v>
      </c>
      <c r="E24" s="116" t="s">
        <v>21</v>
      </c>
      <c r="F24" s="26">
        <v>4711</v>
      </c>
      <c r="G24" s="99">
        <v>12</v>
      </c>
      <c r="H24" s="26">
        <v>8063</v>
      </c>
      <c r="I24" s="99">
        <v>19</v>
      </c>
      <c r="J24" s="26">
        <v>10438</v>
      </c>
      <c r="K24" s="104">
        <v>21</v>
      </c>
      <c r="L24" s="26">
        <v>8355</v>
      </c>
      <c r="M24" s="99">
        <v>26</v>
      </c>
      <c r="N24" s="29">
        <v>7633</v>
      </c>
      <c r="O24" s="112">
        <v>21</v>
      </c>
      <c r="P24" s="26">
        <v>5527</v>
      </c>
      <c r="Q24" s="99">
        <f>P24/P25</f>
        <v>17.546031746031748</v>
      </c>
      <c r="R24" s="143">
        <v>20</v>
      </c>
      <c r="S24" s="31">
        <f t="shared" si="1"/>
        <v>44727</v>
      </c>
      <c r="T24" s="101">
        <f>S24/S25</f>
        <v>19.625713032031594</v>
      </c>
      <c r="V24" s="66">
        <v>8947</v>
      </c>
      <c r="W24" s="66">
        <v>44727</v>
      </c>
      <c r="X24" s="84">
        <f t="shared" si="0"/>
        <v>53674</v>
      </c>
      <c r="Y24" s="94">
        <f>X24/X25</f>
        <v>18.721311475409838</v>
      </c>
    </row>
    <row r="25" spans="1:27" ht="36.75" customHeight="1">
      <c r="A25" s="96"/>
      <c r="B25" s="111"/>
      <c r="C25" s="97"/>
      <c r="D25" s="22" t="s">
        <v>44</v>
      </c>
      <c r="E25" s="116"/>
      <c r="F25" s="26">
        <v>386</v>
      </c>
      <c r="G25" s="99"/>
      <c r="H25" s="55">
        <v>416</v>
      </c>
      <c r="I25" s="99"/>
      <c r="J25" s="26">
        <v>489</v>
      </c>
      <c r="K25" s="105"/>
      <c r="L25" s="26">
        <v>321</v>
      </c>
      <c r="M25" s="99"/>
      <c r="N25" s="29">
        <v>352</v>
      </c>
      <c r="O25" s="112"/>
      <c r="P25" s="26">
        <v>315</v>
      </c>
      <c r="Q25" s="99"/>
      <c r="R25" s="143"/>
      <c r="S25" s="31">
        <f t="shared" si="1"/>
        <v>2279</v>
      </c>
      <c r="T25" s="101"/>
      <c r="V25" s="66">
        <v>588</v>
      </c>
      <c r="W25" s="66">
        <v>2279</v>
      </c>
      <c r="X25" s="84">
        <f t="shared" si="0"/>
        <v>2867</v>
      </c>
      <c r="Y25" s="95"/>
    </row>
    <row r="26" spans="1:27" ht="39.75" customHeight="1">
      <c r="A26" s="117" t="s">
        <v>45</v>
      </c>
      <c r="B26" s="111" t="s">
        <v>93</v>
      </c>
      <c r="C26" s="110" t="s">
        <v>46</v>
      </c>
      <c r="D26" s="22" t="s">
        <v>47</v>
      </c>
      <c r="E26" s="107" t="s">
        <v>30</v>
      </c>
      <c r="F26" s="26">
        <v>1</v>
      </c>
      <c r="G26" s="113">
        <v>0.1</v>
      </c>
      <c r="H26" s="57">
        <v>0</v>
      </c>
      <c r="I26" s="118">
        <v>0</v>
      </c>
      <c r="J26" s="26">
        <v>15</v>
      </c>
      <c r="K26" s="104">
        <v>2</v>
      </c>
      <c r="L26" s="26">
        <v>0</v>
      </c>
      <c r="M26" s="99">
        <v>0</v>
      </c>
      <c r="N26" s="28">
        <v>0</v>
      </c>
      <c r="O26" s="115">
        <v>0</v>
      </c>
      <c r="P26" s="61">
        <v>0</v>
      </c>
      <c r="Q26" s="99">
        <v>0</v>
      </c>
      <c r="R26" s="143">
        <v>2</v>
      </c>
      <c r="S26" s="31">
        <f t="shared" si="1"/>
        <v>16</v>
      </c>
      <c r="T26" s="101">
        <f>S26/S27*100</f>
        <v>0.34320034320034321</v>
      </c>
      <c r="V26" s="66">
        <v>2</v>
      </c>
      <c r="W26" s="66">
        <v>16</v>
      </c>
      <c r="X26" s="84">
        <f t="shared" si="0"/>
        <v>18</v>
      </c>
      <c r="Y26" s="94">
        <f>X26/X27*100</f>
        <v>0.31545741324921134</v>
      </c>
    </row>
    <row r="27" spans="1:27" ht="21.75" customHeight="1">
      <c r="A27" s="117"/>
      <c r="B27" s="111"/>
      <c r="C27" s="110"/>
      <c r="D27" s="24" t="s">
        <v>48</v>
      </c>
      <c r="E27" s="107"/>
      <c r="F27" s="26">
        <v>837</v>
      </c>
      <c r="G27" s="114"/>
      <c r="H27" s="57">
        <v>786</v>
      </c>
      <c r="I27" s="118"/>
      <c r="J27" s="26">
        <v>738</v>
      </c>
      <c r="K27" s="105"/>
      <c r="L27" s="26">
        <v>720</v>
      </c>
      <c r="M27" s="99"/>
      <c r="N27" s="32">
        <v>786</v>
      </c>
      <c r="O27" s="115"/>
      <c r="P27" s="26">
        <v>795</v>
      </c>
      <c r="Q27" s="99"/>
      <c r="R27" s="143"/>
      <c r="S27" s="31">
        <f t="shared" si="1"/>
        <v>4662</v>
      </c>
      <c r="T27" s="101"/>
      <c r="V27" s="66">
        <v>1044</v>
      </c>
      <c r="W27" s="66">
        <v>4662</v>
      </c>
      <c r="X27" s="84">
        <f t="shared" si="0"/>
        <v>5706</v>
      </c>
      <c r="Y27" s="95"/>
    </row>
    <row r="28" spans="1:27" ht="33" customHeight="1">
      <c r="A28" s="96" t="s">
        <v>49</v>
      </c>
      <c r="B28" s="111" t="s">
        <v>94</v>
      </c>
      <c r="C28" s="97" t="s">
        <v>50</v>
      </c>
      <c r="D28" s="22" t="s">
        <v>51</v>
      </c>
      <c r="E28" s="107" t="s">
        <v>52</v>
      </c>
      <c r="F28" s="26">
        <v>36</v>
      </c>
      <c r="G28" s="99">
        <v>20</v>
      </c>
      <c r="H28" s="56">
        <v>45</v>
      </c>
      <c r="I28" s="99">
        <v>31</v>
      </c>
      <c r="J28" s="26">
        <v>14</v>
      </c>
      <c r="K28" s="104">
        <v>10</v>
      </c>
      <c r="L28" s="26">
        <v>32</v>
      </c>
      <c r="M28" s="99">
        <v>22</v>
      </c>
      <c r="N28" s="26">
        <v>27</v>
      </c>
      <c r="O28" s="99">
        <v>19</v>
      </c>
      <c r="P28" s="26">
        <v>32</v>
      </c>
      <c r="Q28" s="99">
        <f>P28/P29*1000</f>
        <v>20.317460317460316</v>
      </c>
      <c r="R28" s="143">
        <v>30</v>
      </c>
      <c r="S28" s="31">
        <f t="shared" si="1"/>
        <v>186</v>
      </c>
      <c r="T28" s="101">
        <f>S28/S29*1000</f>
        <v>21.12676056338028</v>
      </c>
      <c r="V28" s="66">
        <v>4</v>
      </c>
      <c r="W28" s="66">
        <v>186</v>
      </c>
      <c r="X28" s="84">
        <f t="shared" si="0"/>
        <v>190</v>
      </c>
      <c r="Y28" s="94">
        <f>X28/X29*1000</f>
        <v>19.203557711744494</v>
      </c>
    </row>
    <row r="29" spans="1:27" ht="27" customHeight="1">
      <c r="A29" s="96"/>
      <c r="B29" s="111"/>
      <c r="C29" s="97"/>
      <c r="D29" s="22" t="s">
        <v>53</v>
      </c>
      <c r="E29" s="107"/>
      <c r="F29" s="26">
        <v>1593</v>
      </c>
      <c r="G29" s="99"/>
      <c r="H29" s="55">
        <v>1417</v>
      </c>
      <c r="I29" s="99"/>
      <c r="J29" s="26">
        <v>1405</v>
      </c>
      <c r="K29" s="105"/>
      <c r="L29" s="26">
        <v>1395</v>
      </c>
      <c r="M29" s="99"/>
      <c r="N29" s="26">
        <v>1419</v>
      </c>
      <c r="O29" s="99"/>
      <c r="P29" s="26">
        <v>1575</v>
      </c>
      <c r="Q29" s="99"/>
      <c r="R29" s="143"/>
      <c r="S29" s="31">
        <f t="shared" si="1"/>
        <v>8804</v>
      </c>
      <c r="T29" s="101"/>
      <c r="V29" s="66">
        <v>1090</v>
      </c>
      <c r="W29" s="66">
        <v>8804</v>
      </c>
      <c r="X29" s="84">
        <f t="shared" si="0"/>
        <v>9894</v>
      </c>
      <c r="Y29" s="95"/>
    </row>
    <row r="30" spans="1:27" ht="23.25" customHeight="1">
      <c r="A30" s="96" t="s">
        <v>54</v>
      </c>
      <c r="B30" s="111" t="s">
        <v>94</v>
      </c>
      <c r="C30" s="106" t="s">
        <v>55</v>
      </c>
      <c r="D30" s="22" t="s">
        <v>56</v>
      </c>
      <c r="E30" s="107" t="s">
        <v>30</v>
      </c>
      <c r="F30" s="26">
        <v>11</v>
      </c>
      <c r="G30" s="108">
        <f>(F30/F31)*100</f>
        <v>0.69052102950408034</v>
      </c>
      <c r="H30" s="57">
        <v>8</v>
      </c>
      <c r="I30" s="108">
        <f>(H30/H31)*100</f>
        <v>0.56457304163726185</v>
      </c>
      <c r="J30" s="26">
        <v>17</v>
      </c>
      <c r="K30" s="104">
        <v>1</v>
      </c>
      <c r="L30" s="26">
        <v>21</v>
      </c>
      <c r="M30" s="99">
        <v>1.5</v>
      </c>
      <c r="N30" s="26">
        <v>8</v>
      </c>
      <c r="O30" s="99">
        <v>0.5</v>
      </c>
      <c r="P30" s="26">
        <v>4</v>
      </c>
      <c r="Q30" s="99">
        <v>0.2</v>
      </c>
      <c r="R30" s="143">
        <v>1</v>
      </c>
      <c r="S30" s="31">
        <f t="shared" si="1"/>
        <v>69</v>
      </c>
      <c r="T30" s="101">
        <f>S30/S31*100</f>
        <v>0.78373466606088149</v>
      </c>
      <c r="V30" s="66">
        <v>0</v>
      </c>
      <c r="W30" s="66">
        <v>69</v>
      </c>
      <c r="X30" s="84">
        <f t="shared" si="0"/>
        <v>69</v>
      </c>
      <c r="Y30" s="94">
        <f>X30/X31*100</f>
        <v>0.69739235900545793</v>
      </c>
    </row>
    <row r="31" spans="1:27" ht="22.5" customHeight="1">
      <c r="A31" s="96"/>
      <c r="B31" s="111"/>
      <c r="C31" s="106"/>
      <c r="D31" s="22" t="s">
        <v>53</v>
      </c>
      <c r="E31" s="107"/>
      <c r="F31" s="26">
        <v>1593</v>
      </c>
      <c r="G31" s="108"/>
      <c r="H31" s="58">
        <v>1417</v>
      </c>
      <c r="I31" s="108"/>
      <c r="J31" s="26">
        <v>1405</v>
      </c>
      <c r="K31" s="105"/>
      <c r="L31" s="26">
        <v>1395</v>
      </c>
      <c r="M31" s="99"/>
      <c r="N31" s="26">
        <v>1419</v>
      </c>
      <c r="O31" s="99"/>
      <c r="P31" s="26">
        <v>1575</v>
      </c>
      <c r="Q31" s="99"/>
      <c r="R31" s="143"/>
      <c r="S31" s="31">
        <f t="shared" si="1"/>
        <v>8804</v>
      </c>
      <c r="T31" s="101"/>
      <c r="V31" s="66">
        <v>1090</v>
      </c>
      <c r="W31" s="66">
        <v>8804</v>
      </c>
      <c r="X31" s="84">
        <f t="shared" si="0"/>
        <v>9894</v>
      </c>
      <c r="Y31" s="95"/>
    </row>
    <row r="32" spans="1:27" ht="22.5" customHeight="1">
      <c r="A32" s="96" t="s">
        <v>57</v>
      </c>
      <c r="B32" s="111" t="s">
        <v>94</v>
      </c>
      <c r="C32" s="106" t="s">
        <v>58</v>
      </c>
      <c r="D32" s="22" t="s">
        <v>59</v>
      </c>
      <c r="E32" s="107" t="s">
        <v>30</v>
      </c>
      <c r="F32" s="26">
        <v>55</v>
      </c>
      <c r="G32" s="109">
        <v>100</v>
      </c>
      <c r="H32" s="56">
        <v>77</v>
      </c>
      <c r="I32" s="99">
        <v>100</v>
      </c>
      <c r="J32" s="26">
        <v>75</v>
      </c>
      <c r="K32" s="104">
        <v>100</v>
      </c>
      <c r="L32" s="26">
        <v>62</v>
      </c>
      <c r="M32" s="99">
        <v>100</v>
      </c>
      <c r="N32" s="26">
        <v>97</v>
      </c>
      <c r="O32" s="99">
        <v>100</v>
      </c>
      <c r="P32" s="26">
        <v>42</v>
      </c>
      <c r="Q32" s="99">
        <f>P32/P33*100</f>
        <v>100</v>
      </c>
      <c r="R32" s="143">
        <v>100</v>
      </c>
      <c r="S32" s="31">
        <f t="shared" si="1"/>
        <v>408</v>
      </c>
      <c r="T32" s="100">
        <f>S32/S33*100</f>
        <v>100</v>
      </c>
      <c r="V32" s="77">
        <v>2</v>
      </c>
      <c r="W32" s="66">
        <v>408</v>
      </c>
      <c r="X32" s="84">
        <f t="shared" si="0"/>
        <v>410</v>
      </c>
      <c r="Y32" s="94">
        <f>X32/X33*100</f>
        <v>100</v>
      </c>
    </row>
    <row r="33" spans="1:25" ht="24.75" customHeight="1">
      <c r="A33" s="96"/>
      <c r="B33" s="111"/>
      <c r="C33" s="106"/>
      <c r="D33" s="22" t="s">
        <v>60</v>
      </c>
      <c r="E33" s="107"/>
      <c r="F33" s="26">
        <v>55</v>
      </c>
      <c r="G33" s="109"/>
      <c r="H33" s="26">
        <v>77</v>
      </c>
      <c r="I33" s="99"/>
      <c r="J33" s="26">
        <v>75</v>
      </c>
      <c r="K33" s="105"/>
      <c r="L33" s="60">
        <v>62</v>
      </c>
      <c r="M33" s="99"/>
      <c r="N33" s="26">
        <v>97</v>
      </c>
      <c r="O33" s="99"/>
      <c r="P33" s="26">
        <v>42</v>
      </c>
      <c r="Q33" s="99"/>
      <c r="R33" s="143"/>
      <c r="S33" s="31">
        <f t="shared" si="1"/>
        <v>408</v>
      </c>
      <c r="T33" s="100"/>
      <c r="V33" s="77">
        <v>2</v>
      </c>
      <c r="W33" s="66">
        <v>408</v>
      </c>
      <c r="X33" s="84">
        <f t="shared" si="0"/>
        <v>410</v>
      </c>
      <c r="Y33" s="95"/>
    </row>
    <row r="34" spans="1:25" ht="30.75" customHeight="1">
      <c r="A34" s="96" t="s">
        <v>61</v>
      </c>
      <c r="B34" s="111" t="s">
        <v>95</v>
      </c>
      <c r="C34" s="110" t="s">
        <v>62</v>
      </c>
      <c r="D34" s="22" t="s">
        <v>63</v>
      </c>
      <c r="E34" s="107" t="s">
        <v>30</v>
      </c>
      <c r="F34" s="26">
        <v>3268</v>
      </c>
      <c r="G34" s="109">
        <v>82</v>
      </c>
      <c r="H34" s="26">
        <v>3052</v>
      </c>
      <c r="I34" s="99">
        <v>76</v>
      </c>
      <c r="J34" s="26">
        <v>2649</v>
      </c>
      <c r="K34" s="104">
        <v>71</v>
      </c>
      <c r="L34" s="26">
        <v>3718</v>
      </c>
      <c r="M34" s="99">
        <v>91</v>
      </c>
      <c r="N34" s="26">
        <v>3403</v>
      </c>
      <c r="O34" s="103">
        <v>0.84</v>
      </c>
      <c r="P34" s="26">
        <v>3748</v>
      </c>
      <c r="Q34" s="99">
        <f>P34/P35*100</f>
        <v>91.682974559686897</v>
      </c>
      <c r="R34" s="143">
        <v>90</v>
      </c>
      <c r="S34" s="31">
        <f t="shared" si="1"/>
        <v>19838</v>
      </c>
      <c r="T34" s="101">
        <f>S34/S35*100</f>
        <v>83.004184100418414</v>
      </c>
      <c r="V34" s="66">
        <v>2163</v>
      </c>
      <c r="W34" s="77">
        <v>19838</v>
      </c>
      <c r="X34" s="84">
        <f t="shared" si="0"/>
        <v>22001</v>
      </c>
      <c r="Y34" s="94">
        <f>X34/X35*100</f>
        <v>83.765467351989344</v>
      </c>
    </row>
    <row r="35" spans="1:25" ht="25.5" customHeight="1">
      <c r="A35" s="96"/>
      <c r="B35" s="111"/>
      <c r="C35" s="110"/>
      <c r="D35" s="22" t="s">
        <v>64</v>
      </c>
      <c r="E35" s="107"/>
      <c r="F35" s="26">
        <v>3990</v>
      </c>
      <c r="G35" s="109"/>
      <c r="H35" s="26">
        <v>3992</v>
      </c>
      <c r="I35" s="99"/>
      <c r="J35" s="26">
        <v>3730</v>
      </c>
      <c r="K35" s="105"/>
      <c r="L35" s="26">
        <v>4067</v>
      </c>
      <c r="M35" s="99"/>
      <c r="N35" s="26">
        <v>4033</v>
      </c>
      <c r="O35" s="99"/>
      <c r="P35" s="26">
        <v>4088</v>
      </c>
      <c r="Q35" s="99"/>
      <c r="R35" s="143"/>
      <c r="S35" s="31">
        <f t="shared" si="1"/>
        <v>23900</v>
      </c>
      <c r="T35" s="101"/>
      <c r="V35" s="66">
        <v>2365</v>
      </c>
      <c r="W35" s="77">
        <v>23900</v>
      </c>
      <c r="X35" s="71">
        <f t="shared" si="0"/>
        <v>26265</v>
      </c>
      <c r="Y35" s="95"/>
    </row>
    <row r="36" spans="1:25" ht="31.5" customHeight="1">
      <c r="A36" s="135" t="s">
        <v>65</v>
      </c>
      <c r="B36" s="135"/>
      <c r="C36" s="135"/>
      <c r="D36" s="135"/>
      <c r="E36" s="135"/>
      <c r="F36" s="16"/>
      <c r="G36" s="16"/>
      <c r="H36" s="16"/>
      <c r="I36" s="16"/>
      <c r="J36" s="16"/>
      <c r="K36" s="16"/>
      <c r="L36" s="16"/>
      <c r="M36" s="16"/>
      <c r="N36" s="17"/>
      <c r="O36" s="17"/>
      <c r="P36" s="16"/>
      <c r="Q36" s="16" t="s">
        <v>74</v>
      </c>
      <c r="R36" s="16"/>
    </row>
    <row r="37" spans="1:25">
      <c r="A37" s="16"/>
      <c r="B37" s="16"/>
      <c r="D37" s="19"/>
      <c r="E37" s="16"/>
      <c r="F37" s="16"/>
      <c r="G37" s="16"/>
      <c r="H37" s="16"/>
      <c r="I37" s="16"/>
      <c r="J37" s="16"/>
      <c r="K37" s="16"/>
      <c r="L37" s="16"/>
      <c r="M37" s="16"/>
      <c r="N37" s="17"/>
      <c r="O37" s="17"/>
      <c r="P37" s="16"/>
      <c r="Q37" s="16"/>
      <c r="R37" s="16"/>
    </row>
    <row r="38" spans="1:25" ht="12.75" customHeight="1">
      <c r="A38" s="16"/>
      <c r="B38" s="16"/>
      <c r="C38" s="19"/>
      <c r="D38" s="19"/>
      <c r="E38" s="1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87"/>
      <c r="S38" s="15"/>
    </row>
    <row r="39" spans="1:25">
      <c r="E39" s="20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</row>
  </sheetData>
  <sheetProtection selectLockedCells="1" selectUnlockedCells="1"/>
  <mergeCells count="182">
    <mergeCell ref="B34:B35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R30:R31"/>
    <mergeCell ref="R32:R33"/>
    <mergeCell ref="R34:R35"/>
    <mergeCell ref="R12:R13"/>
    <mergeCell ref="R14:R15"/>
    <mergeCell ref="R16:R17"/>
    <mergeCell ref="R18:R19"/>
    <mergeCell ref="R20:R21"/>
    <mergeCell ref="R22:R23"/>
    <mergeCell ref="R24:R25"/>
    <mergeCell ref="R26:R27"/>
    <mergeCell ref="R28:R29"/>
    <mergeCell ref="A12:A13"/>
    <mergeCell ref="C12:C13"/>
    <mergeCell ref="E12:E13"/>
    <mergeCell ref="Y32:Y33"/>
    <mergeCell ref="Y34:Y35"/>
    <mergeCell ref="Y10:Y11"/>
    <mergeCell ref="Y16:Y17"/>
    <mergeCell ref="Y18:Y19"/>
    <mergeCell ref="Y20:Y21"/>
    <mergeCell ref="Y22:Y23"/>
    <mergeCell ref="Y24:Y25"/>
    <mergeCell ref="Y26:Y27"/>
    <mergeCell ref="Y28:Y29"/>
    <mergeCell ref="Y30:Y31"/>
    <mergeCell ref="Y12:Y13"/>
    <mergeCell ref="A16:A17"/>
    <mergeCell ref="C16:C17"/>
    <mergeCell ref="E16:E17"/>
    <mergeCell ref="G16:G17"/>
    <mergeCell ref="I16:I17"/>
    <mergeCell ref="K16:K17"/>
    <mergeCell ref="M16:M17"/>
    <mergeCell ref="O16:O17"/>
    <mergeCell ref="Q16:Q17"/>
    <mergeCell ref="A36:E36"/>
    <mergeCell ref="F38:G38"/>
    <mergeCell ref="H38:I38"/>
    <mergeCell ref="J38:K38"/>
    <mergeCell ref="L38:M38"/>
    <mergeCell ref="N38:O38"/>
    <mergeCell ref="P38:Q38"/>
    <mergeCell ref="A24:A25"/>
    <mergeCell ref="A3:C3"/>
    <mergeCell ref="D3:Q3"/>
    <mergeCell ref="A4:C4"/>
    <mergeCell ref="D4:Q4"/>
    <mergeCell ref="A5:C5"/>
    <mergeCell ref="D5:Q5"/>
    <mergeCell ref="A6:C6"/>
    <mergeCell ref="D6:Q6"/>
    <mergeCell ref="A7:C7"/>
    <mergeCell ref="D7:Q7"/>
    <mergeCell ref="F8:G8"/>
    <mergeCell ref="H8:I8"/>
    <mergeCell ref="J8:K8"/>
    <mergeCell ref="L8:M8"/>
    <mergeCell ref="N8:O8"/>
    <mergeCell ref="P8:Q8"/>
    <mergeCell ref="S8:S9"/>
    <mergeCell ref="A10:A11"/>
    <mergeCell ref="C10:C11"/>
    <mergeCell ref="E10:E11"/>
    <mergeCell ref="G10:G11"/>
    <mergeCell ref="I10:I11"/>
    <mergeCell ref="K10:K11"/>
    <mergeCell ref="M10:M11"/>
    <mergeCell ref="O10:O11"/>
    <mergeCell ref="Q10:Q11"/>
    <mergeCell ref="R8:R9"/>
    <mergeCell ref="R10:R11"/>
    <mergeCell ref="B10:B11"/>
    <mergeCell ref="A18:A19"/>
    <mergeCell ref="C18:C19"/>
    <mergeCell ref="E18:E19"/>
    <mergeCell ref="G18:G19"/>
    <mergeCell ref="I18:I19"/>
    <mergeCell ref="K18:K19"/>
    <mergeCell ref="M18:M19"/>
    <mergeCell ref="O18:O19"/>
    <mergeCell ref="Q18:Q19"/>
    <mergeCell ref="A20:A21"/>
    <mergeCell ref="C20:C21"/>
    <mergeCell ref="E20:E21"/>
    <mergeCell ref="G20:G21"/>
    <mergeCell ref="I20:I21"/>
    <mergeCell ref="K20:K21"/>
    <mergeCell ref="M20:M21"/>
    <mergeCell ref="O20:O21"/>
    <mergeCell ref="Q20:Q21"/>
    <mergeCell ref="A22:A23"/>
    <mergeCell ref="C22:C23"/>
    <mergeCell ref="E22:E23"/>
    <mergeCell ref="G22:G23"/>
    <mergeCell ref="I22:I23"/>
    <mergeCell ref="K22:K23"/>
    <mergeCell ref="M22:M23"/>
    <mergeCell ref="O22:O23"/>
    <mergeCell ref="Q22:Q23"/>
    <mergeCell ref="O24:O25"/>
    <mergeCell ref="O28:O29"/>
    <mergeCell ref="Q28:Q29"/>
    <mergeCell ref="G26:G27"/>
    <mergeCell ref="A28:A29"/>
    <mergeCell ref="C28:C29"/>
    <mergeCell ref="E28:E29"/>
    <mergeCell ref="G28:G29"/>
    <mergeCell ref="O26:O27"/>
    <mergeCell ref="Q26:Q27"/>
    <mergeCell ref="Q24:Q25"/>
    <mergeCell ref="C24:C25"/>
    <mergeCell ref="E24:E25"/>
    <mergeCell ref="G24:G25"/>
    <mergeCell ref="I24:I25"/>
    <mergeCell ref="K24:K25"/>
    <mergeCell ref="M24:M25"/>
    <mergeCell ref="A26:A27"/>
    <mergeCell ref="C26:C27"/>
    <mergeCell ref="E26:E27"/>
    <mergeCell ref="I26:I27"/>
    <mergeCell ref="K26:K27"/>
    <mergeCell ref="M26:M27"/>
    <mergeCell ref="M28:M29"/>
    <mergeCell ref="I28:I29"/>
    <mergeCell ref="K28:K29"/>
    <mergeCell ref="K34:K35"/>
    <mergeCell ref="K32:K33"/>
    <mergeCell ref="M32:M33"/>
    <mergeCell ref="A30:A31"/>
    <mergeCell ref="C30:C31"/>
    <mergeCell ref="E30:E31"/>
    <mergeCell ref="G30:G31"/>
    <mergeCell ref="I30:I31"/>
    <mergeCell ref="K30:K31"/>
    <mergeCell ref="M34:M35"/>
    <mergeCell ref="A32:A33"/>
    <mergeCell ref="C32:C33"/>
    <mergeCell ref="E32:E33"/>
    <mergeCell ref="G32:G33"/>
    <mergeCell ref="I32:I33"/>
    <mergeCell ref="A34:A35"/>
    <mergeCell ref="C34:C35"/>
    <mergeCell ref="E34:E35"/>
    <mergeCell ref="G34:G35"/>
    <mergeCell ref="I34:I35"/>
    <mergeCell ref="B30:B31"/>
    <mergeCell ref="B32:B33"/>
    <mergeCell ref="Y14:Y15"/>
    <mergeCell ref="A14:A15"/>
    <mergeCell ref="C14:C15"/>
    <mergeCell ref="E14:E15"/>
    <mergeCell ref="G14:G15"/>
    <mergeCell ref="T32:T33"/>
    <mergeCell ref="T34:T35"/>
    <mergeCell ref="T8:T9"/>
    <mergeCell ref="T10:T11"/>
    <mergeCell ref="T16:T17"/>
    <mergeCell ref="T18:T19"/>
    <mergeCell ref="T20:T21"/>
    <mergeCell ref="T22:T23"/>
    <mergeCell ref="T24:T25"/>
    <mergeCell ref="T26:T27"/>
    <mergeCell ref="T28:T29"/>
    <mergeCell ref="T30:T31"/>
    <mergeCell ref="O34:O35"/>
    <mergeCell ref="M30:M31"/>
    <mergeCell ref="O30:O31"/>
    <mergeCell ref="Q30:Q31"/>
    <mergeCell ref="Q34:Q35"/>
    <mergeCell ref="O32:O33"/>
    <mergeCell ref="Q32:Q33"/>
  </mergeCells>
  <pageMargins left="0.59055118110236227" right="0.59055118110236227" top="0.98425196850393704" bottom="0.98425196850393704" header="0.51181102362204722" footer="0.51181102362204722"/>
  <pageSetup scale="75" firstPageNumber="0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X38"/>
  <sheetViews>
    <sheetView tabSelected="1" topLeftCell="A23" workbookViewId="0">
      <selection activeCell="I27" sqref="I27"/>
    </sheetView>
  </sheetViews>
  <sheetFormatPr baseColWidth="10" defaultRowHeight="9"/>
  <cols>
    <col min="1" max="1" width="6.85546875" style="4" customWidth="1"/>
    <col min="2" max="2" width="11.7109375" style="6" customWidth="1"/>
    <col min="3" max="3" width="18" style="4" customWidth="1"/>
    <col min="4" max="4" width="5.140625" style="7" customWidth="1"/>
    <col min="5" max="5" width="5.28515625" style="4" customWidth="1"/>
    <col min="6" max="6" width="5.42578125" style="4" customWidth="1"/>
    <col min="7" max="7" width="4.5703125" style="4" customWidth="1"/>
    <col min="8" max="8" width="4.140625" style="49" customWidth="1"/>
    <col min="9" max="9" width="3.85546875" style="4" customWidth="1"/>
    <col min="10" max="10" width="5.28515625" style="4" customWidth="1"/>
    <col min="11" max="11" width="4.28515625" style="4" customWidth="1"/>
    <col min="12" max="12" width="4.7109375" style="4" customWidth="1"/>
    <col min="13" max="13" width="4" style="4" customWidth="1"/>
    <col min="14" max="14" width="4.28515625" style="4" customWidth="1"/>
    <col min="15" max="15" width="5.42578125" style="4" customWidth="1"/>
    <col min="16" max="16" width="5.140625" style="4" customWidth="1"/>
    <col min="17" max="17" width="7.28515625" style="4" customWidth="1"/>
    <col min="18" max="18" width="5" style="4" customWidth="1"/>
    <col min="19" max="19" width="7.42578125" style="4" customWidth="1"/>
    <col min="20" max="21" width="11.42578125" style="4"/>
    <col min="22" max="22" width="15.85546875" style="4" customWidth="1"/>
    <col min="23" max="23" width="11.85546875" style="4" bestFit="1" customWidth="1"/>
    <col min="24" max="16384" width="11.42578125" style="4"/>
  </cols>
  <sheetData>
    <row r="1" spans="1:24">
      <c r="A1" s="1"/>
      <c r="B1" s="2"/>
      <c r="C1" s="1"/>
      <c r="D1" s="3"/>
    </row>
    <row r="2" spans="1:24">
      <c r="A2" s="1"/>
      <c r="B2" s="2"/>
      <c r="C2" s="1"/>
      <c r="D2" s="3"/>
    </row>
    <row r="3" spans="1:24">
      <c r="A3" s="1"/>
      <c r="B3" s="2"/>
      <c r="C3" s="1"/>
      <c r="D3" s="3"/>
    </row>
    <row r="4" spans="1:24">
      <c r="A4" s="173" t="s">
        <v>67</v>
      </c>
      <c r="B4" s="173"/>
      <c r="C4" s="173"/>
      <c r="D4" s="3"/>
      <c r="E4" s="34"/>
      <c r="F4" s="35"/>
      <c r="G4" s="34"/>
      <c r="H4" s="50"/>
      <c r="I4" s="34"/>
      <c r="J4" s="35"/>
      <c r="K4" s="34"/>
      <c r="L4" s="35"/>
      <c r="M4" s="34"/>
      <c r="N4" s="36"/>
      <c r="O4" s="34"/>
      <c r="P4" s="35"/>
    </row>
    <row r="5" spans="1:24">
      <c r="A5" s="171" t="s">
        <v>0</v>
      </c>
      <c r="B5" s="171"/>
      <c r="C5" s="172">
        <v>43</v>
      </c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5"/>
      <c r="R5" s="5"/>
    </row>
    <row r="6" spans="1:24">
      <c r="A6" s="171" t="s">
        <v>1</v>
      </c>
      <c r="B6" s="171"/>
      <c r="C6" s="172">
        <v>2015</v>
      </c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5"/>
      <c r="R6" s="5"/>
    </row>
    <row r="7" spans="1:24">
      <c r="A7" s="171" t="s">
        <v>2</v>
      </c>
      <c r="B7" s="171"/>
      <c r="C7" s="172">
        <v>900042103</v>
      </c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5"/>
      <c r="R7" s="5"/>
    </row>
    <row r="8" spans="1:24">
      <c r="A8" s="171" t="s">
        <v>3</v>
      </c>
      <c r="B8" s="171"/>
      <c r="C8" s="172">
        <v>5</v>
      </c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5"/>
      <c r="R8" s="5"/>
    </row>
    <row r="9" spans="1:24">
      <c r="A9" s="171" t="s">
        <v>4</v>
      </c>
      <c r="B9" s="171"/>
      <c r="C9" s="172">
        <v>1300101781</v>
      </c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5"/>
      <c r="R9" s="5"/>
    </row>
    <row r="10" spans="1:24" ht="12.75" customHeight="1">
      <c r="A10" s="37"/>
      <c r="B10" s="38"/>
      <c r="C10" s="39"/>
      <c r="D10" s="39"/>
      <c r="E10" s="170" t="s">
        <v>68</v>
      </c>
      <c r="F10" s="170"/>
      <c r="G10" s="170" t="s">
        <v>69</v>
      </c>
      <c r="H10" s="170"/>
      <c r="I10" s="170" t="s">
        <v>89</v>
      </c>
      <c r="J10" s="170"/>
      <c r="K10" s="170" t="s">
        <v>70</v>
      </c>
      <c r="L10" s="170"/>
      <c r="M10" s="170" t="s">
        <v>71</v>
      </c>
      <c r="N10" s="170"/>
      <c r="O10" s="170" t="s">
        <v>72</v>
      </c>
      <c r="P10" s="170"/>
      <c r="Q10" s="168" t="s">
        <v>11</v>
      </c>
      <c r="R10" s="185" t="s">
        <v>76</v>
      </c>
      <c r="S10" s="189" t="s">
        <v>73</v>
      </c>
    </row>
    <row r="11" spans="1:24" ht="51">
      <c r="A11" s="37" t="s">
        <v>12</v>
      </c>
      <c r="B11" s="38" t="s">
        <v>13</v>
      </c>
      <c r="C11" s="39" t="s">
        <v>14</v>
      </c>
      <c r="D11" s="39" t="s">
        <v>15</v>
      </c>
      <c r="E11" s="40" t="s">
        <v>16</v>
      </c>
      <c r="F11" s="41" t="s">
        <v>17</v>
      </c>
      <c r="G11" s="40" t="s">
        <v>16</v>
      </c>
      <c r="H11" s="51" t="s">
        <v>17</v>
      </c>
      <c r="I11" s="40" t="s">
        <v>16</v>
      </c>
      <c r="J11" s="41" t="s">
        <v>17</v>
      </c>
      <c r="K11" s="40" t="s">
        <v>16</v>
      </c>
      <c r="L11" s="41" t="s">
        <v>17</v>
      </c>
      <c r="M11" s="40" t="s">
        <v>16</v>
      </c>
      <c r="N11" s="42" t="s">
        <v>17</v>
      </c>
      <c r="O11" s="40" t="s">
        <v>16</v>
      </c>
      <c r="P11" s="41" t="s">
        <v>17</v>
      </c>
      <c r="Q11" s="169"/>
      <c r="R11" s="186"/>
      <c r="S11" s="190"/>
      <c r="U11" s="68" t="s">
        <v>98</v>
      </c>
      <c r="V11" s="68" t="s">
        <v>75</v>
      </c>
      <c r="W11" s="71" t="s">
        <v>77</v>
      </c>
    </row>
    <row r="12" spans="1:24" ht="72">
      <c r="A12" s="165" t="s">
        <v>18</v>
      </c>
      <c r="B12" s="166" t="s">
        <v>19</v>
      </c>
      <c r="C12" s="43" t="s">
        <v>20</v>
      </c>
      <c r="D12" s="165" t="s">
        <v>21</v>
      </c>
      <c r="E12" s="44">
        <v>7306</v>
      </c>
      <c r="F12" s="167">
        <f>E12/E13</f>
        <v>6.9514747859181734</v>
      </c>
      <c r="G12" s="44">
        <v>4469</v>
      </c>
      <c r="H12" s="167">
        <f>G12/G13</f>
        <v>5.7963683527885861</v>
      </c>
      <c r="I12" s="44">
        <v>5260</v>
      </c>
      <c r="J12" s="157">
        <v>5.5</v>
      </c>
      <c r="K12" s="44">
        <v>5794</v>
      </c>
      <c r="L12" s="158">
        <f>K12/K13</f>
        <v>5.823115577889447</v>
      </c>
      <c r="M12" s="44">
        <v>4149</v>
      </c>
      <c r="N12" s="155">
        <f>M12/M13</f>
        <v>6.3732718894009217</v>
      </c>
      <c r="O12" s="44">
        <v>3944</v>
      </c>
      <c r="P12" s="155">
        <f>O12/O13</f>
        <v>6.3715670436187395</v>
      </c>
      <c r="Q12" s="54">
        <f t="shared" ref="Q12:Q37" si="0">E12+G12+I12+K12+M12+O12</f>
        <v>30922</v>
      </c>
      <c r="R12" s="194">
        <f>Q12/Q13</f>
        <v>6.1328837762792539</v>
      </c>
      <c r="S12" s="187">
        <v>20</v>
      </c>
      <c r="T12" s="53"/>
      <c r="U12" s="66">
        <v>0</v>
      </c>
      <c r="V12" s="68">
        <f>Q12+U12</f>
        <v>30922</v>
      </c>
      <c r="W12" s="148">
        <f>V12/V13</f>
        <v>6.1328837762792539</v>
      </c>
      <c r="X12" s="53"/>
    </row>
    <row r="13" spans="1:24" ht="27">
      <c r="A13" s="165"/>
      <c r="B13" s="166"/>
      <c r="C13" s="43" t="s">
        <v>22</v>
      </c>
      <c r="D13" s="165"/>
      <c r="E13" s="44">
        <v>1051</v>
      </c>
      <c r="F13" s="167"/>
      <c r="G13" s="44">
        <v>771</v>
      </c>
      <c r="H13" s="167"/>
      <c r="I13" s="44">
        <v>955</v>
      </c>
      <c r="J13" s="157"/>
      <c r="K13" s="44">
        <v>995</v>
      </c>
      <c r="L13" s="158"/>
      <c r="M13" s="44">
        <v>651</v>
      </c>
      <c r="N13" s="156"/>
      <c r="O13" s="44">
        <v>619</v>
      </c>
      <c r="P13" s="156"/>
      <c r="Q13" s="54">
        <f t="shared" si="0"/>
        <v>5042</v>
      </c>
      <c r="R13" s="195"/>
      <c r="S13" s="188"/>
      <c r="U13" s="66">
        <v>0</v>
      </c>
      <c r="V13" s="68">
        <f t="shared" ref="V13:V37" si="1">Q13+U13</f>
        <v>5042</v>
      </c>
      <c r="W13" s="149"/>
    </row>
    <row r="14" spans="1:24" ht="72.75" hidden="1">
      <c r="A14" s="111" t="s">
        <v>96</v>
      </c>
      <c r="B14" s="97" t="s">
        <v>78</v>
      </c>
      <c r="C14" s="22" t="s">
        <v>101</v>
      </c>
      <c r="D14" s="91" t="s">
        <v>79</v>
      </c>
      <c r="E14" s="91" t="s">
        <v>79</v>
      </c>
      <c r="F14" s="91" t="s">
        <v>79</v>
      </c>
      <c r="G14" s="91" t="s">
        <v>79</v>
      </c>
      <c r="H14" s="91" t="s">
        <v>79</v>
      </c>
      <c r="I14" s="91" t="s">
        <v>79</v>
      </c>
      <c r="J14" s="91" t="s">
        <v>79</v>
      </c>
      <c r="K14" s="91" t="s">
        <v>79</v>
      </c>
      <c r="L14" s="91" t="s">
        <v>79</v>
      </c>
      <c r="M14" s="91" t="s">
        <v>79</v>
      </c>
      <c r="N14" s="91" t="s">
        <v>79</v>
      </c>
      <c r="O14" s="91" t="s">
        <v>79</v>
      </c>
      <c r="P14" s="144" t="s">
        <v>90</v>
      </c>
      <c r="Q14" s="82">
        <v>0</v>
      </c>
      <c r="R14" s="92" t="s">
        <v>79</v>
      </c>
      <c r="S14" s="93"/>
      <c r="U14" s="66">
        <v>1150</v>
      </c>
      <c r="V14" s="68">
        <f>Q14+U14</f>
        <v>1150</v>
      </c>
      <c r="W14" s="148">
        <f>V14/V15</f>
        <v>1.1111111111111112</v>
      </c>
    </row>
    <row r="15" spans="1:24" ht="27.75" hidden="1">
      <c r="A15" s="111"/>
      <c r="B15" s="97"/>
      <c r="C15" s="22" t="s">
        <v>100</v>
      </c>
      <c r="D15" s="91" t="s">
        <v>79</v>
      </c>
      <c r="E15" s="91" t="s">
        <v>79</v>
      </c>
      <c r="F15" s="91" t="s">
        <v>79</v>
      </c>
      <c r="G15" s="91" t="s">
        <v>79</v>
      </c>
      <c r="H15" s="91" t="s">
        <v>79</v>
      </c>
      <c r="I15" s="91" t="s">
        <v>79</v>
      </c>
      <c r="J15" s="91" t="s">
        <v>79</v>
      </c>
      <c r="K15" s="91" t="s">
        <v>79</v>
      </c>
      <c r="L15" s="91" t="s">
        <v>79</v>
      </c>
      <c r="M15" s="91" t="s">
        <v>79</v>
      </c>
      <c r="N15" s="91" t="s">
        <v>79</v>
      </c>
      <c r="O15" s="91" t="s">
        <v>79</v>
      </c>
      <c r="P15" s="145"/>
      <c r="Q15" s="82">
        <v>0</v>
      </c>
      <c r="R15" s="92" t="s">
        <v>79</v>
      </c>
      <c r="S15" s="93"/>
      <c r="U15" s="66">
        <v>1035</v>
      </c>
      <c r="V15" s="68">
        <f t="shared" si="1"/>
        <v>1035</v>
      </c>
      <c r="W15" s="149"/>
    </row>
    <row r="16" spans="1:24" ht="63.75" hidden="1">
      <c r="A16" s="111" t="s">
        <v>97</v>
      </c>
      <c r="B16" s="97" t="s">
        <v>80</v>
      </c>
      <c r="C16" s="22" t="s">
        <v>99</v>
      </c>
      <c r="D16" s="91" t="s">
        <v>79</v>
      </c>
      <c r="E16" s="99"/>
      <c r="F16" s="91" t="s">
        <v>79</v>
      </c>
      <c r="G16" s="91" t="s">
        <v>79</v>
      </c>
      <c r="H16" s="91" t="s">
        <v>79</v>
      </c>
      <c r="I16" s="91" t="s">
        <v>79</v>
      </c>
      <c r="J16" s="91" t="s">
        <v>79</v>
      </c>
      <c r="K16" s="91" t="s">
        <v>79</v>
      </c>
      <c r="L16" s="91" t="s">
        <v>79</v>
      </c>
      <c r="M16" s="91" t="s">
        <v>79</v>
      </c>
      <c r="N16" s="91" t="s">
        <v>79</v>
      </c>
      <c r="O16" s="91" t="s">
        <v>79</v>
      </c>
      <c r="P16" s="144" t="s">
        <v>91</v>
      </c>
      <c r="Q16" s="82">
        <v>0</v>
      </c>
      <c r="R16" s="92" t="s">
        <v>79</v>
      </c>
      <c r="S16" s="93"/>
      <c r="U16" s="66">
        <v>3796</v>
      </c>
      <c r="V16" s="68">
        <f t="shared" si="1"/>
        <v>3796</v>
      </c>
      <c r="W16" s="148">
        <f>V16/V17</f>
        <v>1.8801386825160971</v>
      </c>
    </row>
    <row r="17" spans="1:23" ht="27.75" hidden="1">
      <c r="A17" s="111"/>
      <c r="B17" s="97"/>
      <c r="C17" s="22" t="s">
        <v>102</v>
      </c>
      <c r="D17" s="91" t="s">
        <v>79</v>
      </c>
      <c r="E17" s="99"/>
      <c r="F17" s="91" t="s">
        <v>79</v>
      </c>
      <c r="G17" s="91" t="s">
        <v>79</v>
      </c>
      <c r="H17" s="91" t="s">
        <v>79</v>
      </c>
      <c r="I17" s="91" t="s">
        <v>79</v>
      </c>
      <c r="J17" s="91" t="s">
        <v>79</v>
      </c>
      <c r="K17" s="91" t="s">
        <v>79</v>
      </c>
      <c r="L17" s="91" t="s">
        <v>79</v>
      </c>
      <c r="M17" s="91" t="s">
        <v>79</v>
      </c>
      <c r="N17" s="91" t="s">
        <v>79</v>
      </c>
      <c r="O17" s="91" t="s">
        <v>79</v>
      </c>
      <c r="P17" s="145"/>
      <c r="Q17" s="82">
        <v>0</v>
      </c>
      <c r="R17" s="92" t="s">
        <v>79</v>
      </c>
      <c r="S17" s="93"/>
      <c r="U17" s="66">
        <v>2019</v>
      </c>
      <c r="V17" s="68">
        <f t="shared" si="1"/>
        <v>2019</v>
      </c>
      <c r="W17" s="149"/>
    </row>
    <row r="18" spans="1:23" ht="72">
      <c r="A18" s="165" t="s">
        <v>23</v>
      </c>
      <c r="B18" s="166" t="s">
        <v>24</v>
      </c>
      <c r="C18" s="43" t="s">
        <v>25</v>
      </c>
      <c r="D18" s="165" t="s">
        <v>21</v>
      </c>
      <c r="E18" s="44">
        <v>7274</v>
      </c>
      <c r="F18" s="167">
        <f>E18/E19</f>
        <v>12.650434782608695</v>
      </c>
      <c r="G18" s="44">
        <v>4303</v>
      </c>
      <c r="H18" s="167">
        <f>G18/G19</f>
        <v>10.318944844124701</v>
      </c>
      <c r="I18" s="44">
        <v>5111</v>
      </c>
      <c r="J18" s="157">
        <v>9.6999999999999993</v>
      </c>
      <c r="K18" s="44">
        <v>5523</v>
      </c>
      <c r="L18" s="158">
        <f>K18/K19</f>
        <v>11.602941176470589</v>
      </c>
      <c r="M18" s="44">
        <v>2371</v>
      </c>
      <c r="N18" s="155">
        <f>M18/M19</f>
        <v>8.9471698113207552</v>
      </c>
      <c r="O18" s="44">
        <v>2760</v>
      </c>
      <c r="P18" s="155">
        <f>O18/O19</f>
        <v>9.387755102040817</v>
      </c>
      <c r="Q18" s="54">
        <f t="shared" si="0"/>
        <v>27342</v>
      </c>
      <c r="R18" s="194">
        <f>Q18/Q19</f>
        <v>10.709753231492362</v>
      </c>
      <c r="S18" s="187">
        <v>15</v>
      </c>
      <c r="U18" s="66">
        <v>3409</v>
      </c>
      <c r="V18" s="68">
        <f t="shared" si="1"/>
        <v>30751</v>
      </c>
      <c r="W18" s="148">
        <f>V18/V19</f>
        <v>8.3676190476190477</v>
      </c>
    </row>
    <row r="19" spans="1:23" ht="27">
      <c r="A19" s="165"/>
      <c r="B19" s="166"/>
      <c r="C19" s="43" t="s">
        <v>26</v>
      </c>
      <c r="D19" s="165"/>
      <c r="E19" s="44">
        <v>575</v>
      </c>
      <c r="F19" s="167"/>
      <c r="G19" s="44">
        <v>417</v>
      </c>
      <c r="H19" s="167"/>
      <c r="I19" s="44">
        <v>526</v>
      </c>
      <c r="J19" s="157"/>
      <c r="K19" s="44">
        <v>476</v>
      </c>
      <c r="L19" s="158"/>
      <c r="M19" s="44">
        <v>265</v>
      </c>
      <c r="N19" s="156"/>
      <c r="O19" s="44">
        <v>294</v>
      </c>
      <c r="P19" s="156"/>
      <c r="Q19" s="54">
        <f t="shared" si="0"/>
        <v>2553</v>
      </c>
      <c r="R19" s="195"/>
      <c r="S19" s="188"/>
      <c r="U19" s="66">
        <v>1122</v>
      </c>
      <c r="V19" s="68">
        <f t="shared" si="1"/>
        <v>3675</v>
      </c>
      <c r="W19" s="149"/>
    </row>
    <row r="20" spans="1:23" ht="18">
      <c r="A20" s="165" t="s">
        <v>27</v>
      </c>
      <c r="B20" s="166" t="s">
        <v>28</v>
      </c>
      <c r="C20" s="43" t="s">
        <v>29</v>
      </c>
      <c r="D20" s="174" t="s">
        <v>30</v>
      </c>
      <c r="E20" s="44">
        <v>42</v>
      </c>
      <c r="F20" s="152">
        <f>E20/E21*100</f>
        <v>8.8050314465408803</v>
      </c>
      <c r="G20" s="44">
        <v>14</v>
      </c>
      <c r="H20" s="152">
        <f>G20/G21*100</f>
        <v>3.5623409669211195</v>
      </c>
      <c r="I20" s="44">
        <v>25</v>
      </c>
      <c r="J20" s="152">
        <f>I20/I21*100</f>
        <v>5.3418803418803416</v>
      </c>
      <c r="K20" s="44">
        <v>17</v>
      </c>
      <c r="L20" s="154">
        <f>K20/K21*100</f>
        <v>4.0189125295508275</v>
      </c>
      <c r="M20" s="44">
        <v>15</v>
      </c>
      <c r="N20" s="155">
        <f>M20/M21*100</f>
        <v>5.5147058823529411</v>
      </c>
      <c r="O20" s="44">
        <v>25</v>
      </c>
      <c r="P20" s="155">
        <f>O20/O21*100</f>
        <v>9.5785440613026829</v>
      </c>
      <c r="Q20" s="54">
        <f t="shared" si="0"/>
        <v>138</v>
      </c>
      <c r="R20" s="194"/>
      <c r="S20" s="191">
        <v>0.08</v>
      </c>
      <c r="U20" s="66">
        <v>26</v>
      </c>
      <c r="V20" s="68">
        <f t="shared" si="1"/>
        <v>164</v>
      </c>
      <c r="W20" s="148">
        <f>V20/V21*100</f>
        <v>5.7807543179414873</v>
      </c>
    </row>
    <row r="21" spans="1:23" ht="18">
      <c r="A21" s="165"/>
      <c r="B21" s="166"/>
      <c r="C21" s="43" t="s">
        <v>31</v>
      </c>
      <c r="D21" s="174"/>
      <c r="E21" s="44">
        <v>477</v>
      </c>
      <c r="F21" s="153"/>
      <c r="G21" s="44">
        <v>393</v>
      </c>
      <c r="H21" s="153"/>
      <c r="I21" s="44">
        <v>468</v>
      </c>
      <c r="J21" s="153"/>
      <c r="K21" s="44">
        <v>423</v>
      </c>
      <c r="L21" s="154"/>
      <c r="M21" s="44">
        <v>272</v>
      </c>
      <c r="N21" s="156"/>
      <c r="O21" s="44">
        <v>261</v>
      </c>
      <c r="P21" s="156"/>
      <c r="Q21" s="54">
        <f t="shared" si="0"/>
        <v>2294</v>
      </c>
      <c r="R21" s="195"/>
      <c r="S21" s="188"/>
      <c r="U21" s="66">
        <v>543</v>
      </c>
      <c r="V21" s="68">
        <f t="shared" si="1"/>
        <v>2837</v>
      </c>
      <c r="W21" s="149"/>
    </row>
    <row r="22" spans="1:23" ht="72">
      <c r="A22" s="165" t="s">
        <v>32</v>
      </c>
      <c r="B22" s="166" t="s">
        <v>33</v>
      </c>
      <c r="C22" s="52" t="s">
        <v>34</v>
      </c>
      <c r="D22" s="165" t="s">
        <v>35</v>
      </c>
      <c r="E22" s="69">
        <v>10641</v>
      </c>
      <c r="F22" s="176">
        <f>E22/E23</f>
        <v>13.659820282413351</v>
      </c>
      <c r="G22" s="48">
        <v>11652</v>
      </c>
      <c r="H22" s="167">
        <f>G22/G23</f>
        <v>14.055488540410133</v>
      </c>
      <c r="I22" s="70">
        <v>9561</v>
      </c>
      <c r="J22" s="157">
        <f>I22/I23</f>
        <v>11.877018633540372</v>
      </c>
      <c r="K22" s="44">
        <v>11515</v>
      </c>
      <c r="L22" s="158">
        <f>K22/K23</f>
        <v>12.598468271334792</v>
      </c>
      <c r="M22" s="44">
        <v>9516</v>
      </c>
      <c r="N22" s="155">
        <f>M22/M23</f>
        <v>11.013888888888889</v>
      </c>
      <c r="O22" s="44">
        <v>9241</v>
      </c>
      <c r="P22" s="155">
        <f>O22/O23</f>
        <v>11.106971153846153</v>
      </c>
      <c r="Q22" s="54">
        <f t="shared" si="0"/>
        <v>62126</v>
      </c>
      <c r="R22" s="194">
        <f>Q22/Q23</f>
        <v>12.368305793350586</v>
      </c>
      <c r="S22" s="192">
        <v>30</v>
      </c>
      <c r="U22" s="67">
        <v>33534</v>
      </c>
      <c r="V22" s="68">
        <f t="shared" si="1"/>
        <v>95660</v>
      </c>
      <c r="W22" s="148">
        <f>V22/V23</f>
        <v>11.275341819896274</v>
      </c>
    </row>
    <row r="23" spans="1:23" ht="18">
      <c r="A23" s="165"/>
      <c r="B23" s="166"/>
      <c r="C23" s="43" t="s">
        <v>36</v>
      </c>
      <c r="D23" s="165"/>
      <c r="E23" s="69">
        <v>779</v>
      </c>
      <c r="F23" s="176"/>
      <c r="G23" s="48">
        <v>829</v>
      </c>
      <c r="H23" s="167"/>
      <c r="I23" s="70">
        <v>805</v>
      </c>
      <c r="J23" s="157"/>
      <c r="K23" s="44">
        <v>914</v>
      </c>
      <c r="L23" s="158"/>
      <c r="M23" s="44">
        <v>864</v>
      </c>
      <c r="N23" s="156"/>
      <c r="O23" s="44">
        <v>832</v>
      </c>
      <c r="P23" s="156"/>
      <c r="Q23" s="54">
        <f t="shared" si="0"/>
        <v>5023</v>
      </c>
      <c r="R23" s="195"/>
      <c r="S23" s="193"/>
      <c r="U23" s="67">
        <v>3461</v>
      </c>
      <c r="V23" s="68">
        <f t="shared" si="1"/>
        <v>8484</v>
      </c>
      <c r="W23" s="149"/>
    </row>
    <row r="24" spans="1:23" ht="54">
      <c r="A24" s="165" t="s">
        <v>37</v>
      </c>
      <c r="B24" s="166" t="s">
        <v>38</v>
      </c>
      <c r="C24" s="43" t="s">
        <v>39</v>
      </c>
      <c r="D24" s="165" t="s">
        <v>21</v>
      </c>
      <c r="E24" s="44">
        <v>1730</v>
      </c>
      <c r="F24" s="175">
        <f>E24/E25</f>
        <v>2.7287066246056781</v>
      </c>
      <c r="G24" s="44">
        <v>1590</v>
      </c>
      <c r="H24" s="175">
        <f>G24/G25</f>
        <v>2.97196261682243</v>
      </c>
      <c r="I24" s="44">
        <v>1275</v>
      </c>
      <c r="J24" s="157">
        <v>2.11</v>
      </c>
      <c r="K24" s="44">
        <v>1886</v>
      </c>
      <c r="L24" s="158">
        <f>K24/K25</f>
        <v>2.1359003397508496</v>
      </c>
      <c r="M24" s="44">
        <v>2465</v>
      </c>
      <c r="N24" s="155">
        <f>M24/M25</f>
        <v>3.9886731391585761</v>
      </c>
      <c r="O24" s="44">
        <v>981</v>
      </c>
      <c r="P24" s="155">
        <f>O24/O25</f>
        <v>3.05607476635514</v>
      </c>
      <c r="Q24" s="54">
        <f t="shared" si="0"/>
        <v>9927</v>
      </c>
      <c r="R24" s="194">
        <f>Q24/Q25</f>
        <v>2.7628722516003341</v>
      </c>
      <c r="S24" s="187">
        <v>3</v>
      </c>
      <c r="U24" s="66">
        <v>1524</v>
      </c>
      <c r="V24" s="68">
        <f t="shared" si="1"/>
        <v>11451</v>
      </c>
      <c r="W24" s="148">
        <f>V24/V25</f>
        <v>2.2378346687512214</v>
      </c>
    </row>
    <row r="25" spans="1:23" ht="12.75">
      <c r="A25" s="165"/>
      <c r="B25" s="166"/>
      <c r="C25" s="45" t="s">
        <v>40</v>
      </c>
      <c r="D25" s="165"/>
      <c r="E25" s="44">
        <v>634</v>
      </c>
      <c r="F25" s="175"/>
      <c r="G25" s="44">
        <v>535</v>
      </c>
      <c r="H25" s="175"/>
      <c r="I25" s="44">
        <v>602</v>
      </c>
      <c r="J25" s="157"/>
      <c r="K25" s="44">
        <v>883</v>
      </c>
      <c r="L25" s="158"/>
      <c r="M25" s="44">
        <v>618</v>
      </c>
      <c r="N25" s="156"/>
      <c r="O25" s="44">
        <v>321</v>
      </c>
      <c r="P25" s="156"/>
      <c r="Q25" s="54">
        <f t="shared" si="0"/>
        <v>3593</v>
      </c>
      <c r="R25" s="195"/>
      <c r="S25" s="188"/>
      <c r="U25" s="66">
        <v>1524</v>
      </c>
      <c r="V25" s="68">
        <f t="shared" si="1"/>
        <v>5117</v>
      </c>
      <c r="W25" s="149"/>
    </row>
    <row r="26" spans="1:23" ht="54">
      <c r="A26" s="165" t="s">
        <v>41</v>
      </c>
      <c r="B26" s="166" t="s">
        <v>42</v>
      </c>
      <c r="C26" s="43" t="s">
        <v>43</v>
      </c>
      <c r="D26" s="165" t="s">
        <v>21</v>
      </c>
      <c r="E26" s="44">
        <v>9094</v>
      </c>
      <c r="F26" s="167">
        <f>E26/E27</f>
        <v>22.019370460048425</v>
      </c>
      <c r="G26" s="44">
        <v>8553</v>
      </c>
      <c r="H26" s="167">
        <f>G26/G27</f>
        <v>23.891061452513966</v>
      </c>
      <c r="I26" s="86">
        <v>8066</v>
      </c>
      <c r="J26" s="167">
        <f>I26/I27</f>
        <v>19.023584905660378</v>
      </c>
      <c r="K26" s="44">
        <v>6076</v>
      </c>
      <c r="L26" s="158">
        <f>K26/K27</f>
        <v>15.579487179487179</v>
      </c>
      <c r="M26" s="44">
        <v>6225</v>
      </c>
      <c r="N26" s="155">
        <f>M26/M27</f>
        <v>25.617283950617285</v>
      </c>
      <c r="O26" s="44">
        <v>3423</v>
      </c>
      <c r="P26" s="155">
        <f>O26/O27</f>
        <v>15.559090909090909</v>
      </c>
      <c r="Q26" s="54">
        <f t="shared" si="0"/>
        <v>41437</v>
      </c>
      <c r="R26" s="194">
        <f>Q26/Q27</f>
        <v>20.23291015625</v>
      </c>
      <c r="S26" s="187">
        <v>20</v>
      </c>
      <c r="U26" s="66">
        <v>10079</v>
      </c>
      <c r="V26" s="68">
        <f t="shared" si="1"/>
        <v>51516</v>
      </c>
      <c r="W26" s="148">
        <f>V26/V27</f>
        <v>19.882670783481281</v>
      </c>
    </row>
    <row r="27" spans="1:23" ht="27">
      <c r="A27" s="165"/>
      <c r="B27" s="166"/>
      <c r="C27" s="43" t="s">
        <v>44</v>
      </c>
      <c r="D27" s="165"/>
      <c r="E27" s="44">
        <v>413</v>
      </c>
      <c r="F27" s="167"/>
      <c r="G27" s="44">
        <v>358</v>
      </c>
      <c r="H27" s="167"/>
      <c r="I27" s="44">
        <v>424</v>
      </c>
      <c r="J27" s="167"/>
      <c r="K27" s="44">
        <v>390</v>
      </c>
      <c r="L27" s="158"/>
      <c r="M27" s="44">
        <v>243</v>
      </c>
      <c r="N27" s="156"/>
      <c r="O27" s="44">
        <v>220</v>
      </c>
      <c r="P27" s="156"/>
      <c r="Q27" s="54">
        <f t="shared" si="0"/>
        <v>2048</v>
      </c>
      <c r="R27" s="195"/>
      <c r="S27" s="188"/>
      <c r="U27" s="66">
        <v>543</v>
      </c>
      <c r="V27" s="68">
        <f t="shared" si="1"/>
        <v>2591</v>
      </c>
      <c r="W27" s="149"/>
    </row>
    <row r="28" spans="1:23" ht="54">
      <c r="A28" s="165" t="s">
        <v>45</v>
      </c>
      <c r="B28" s="177" t="s">
        <v>46</v>
      </c>
      <c r="C28" s="43" t="s">
        <v>47</v>
      </c>
      <c r="D28" s="178" t="s">
        <v>30</v>
      </c>
      <c r="E28" s="44">
        <v>0</v>
      </c>
      <c r="F28" s="179">
        <v>0</v>
      </c>
      <c r="G28" s="44">
        <v>0</v>
      </c>
      <c r="H28" s="180">
        <v>0</v>
      </c>
      <c r="I28" s="44">
        <v>0</v>
      </c>
      <c r="J28" s="161">
        <v>0</v>
      </c>
      <c r="K28" s="44">
        <v>0</v>
      </c>
      <c r="L28" s="162">
        <f>K28/K29</f>
        <v>0</v>
      </c>
      <c r="M28" s="44">
        <v>0</v>
      </c>
      <c r="N28" s="163">
        <f>M28/M29*100</f>
        <v>0</v>
      </c>
      <c r="O28" s="44">
        <v>0</v>
      </c>
      <c r="P28" s="163">
        <f>O28/O29*100</f>
        <v>0</v>
      </c>
      <c r="Q28" s="54">
        <f t="shared" si="0"/>
        <v>0</v>
      </c>
      <c r="R28" s="194">
        <f>Q28/Q29*1000</f>
        <v>0</v>
      </c>
      <c r="S28" s="187">
        <v>2</v>
      </c>
      <c r="U28" s="66">
        <v>0</v>
      </c>
      <c r="V28" s="68">
        <f t="shared" si="1"/>
        <v>0</v>
      </c>
      <c r="W28" s="150">
        <f>V28/V29*100</f>
        <v>0</v>
      </c>
    </row>
    <row r="29" spans="1:23" ht="18">
      <c r="A29" s="165"/>
      <c r="B29" s="177"/>
      <c r="C29" s="46" t="s">
        <v>48</v>
      </c>
      <c r="D29" s="178"/>
      <c r="E29" s="44">
        <v>755</v>
      </c>
      <c r="F29" s="179"/>
      <c r="G29" s="44">
        <v>774</v>
      </c>
      <c r="H29" s="180"/>
      <c r="I29" s="44">
        <v>736</v>
      </c>
      <c r="J29" s="161"/>
      <c r="K29" s="44">
        <v>734</v>
      </c>
      <c r="L29" s="162"/>
      <c r="M29" s="44">
        <v>694</v>
      </c>
      <c r="N29" s="164"/>
      <c r="O29" s="44">
        <v>705</v>
      </c>
      <c r="P29" s="164"/>
      <c r="Q29" s="54">
        <f t="shared" si="0"/>
        <v>4398</v>
      </c>
      <c r="R29" s="195"/>
      <c r="S29" s="188"/>
      <c r="U29" s="66">
        <v>1105</v>
      </c>
      <c r="V29" s="68">
        <f t="shared" si="1"/>
        <v>5503</v>
      </c>
      <c r="W29" s="151"/>
    </row>
    <row r="30" spans="1:23" ht="36">
      <c r="A30" s="165" t="s">
        <v>49</v>
      </c>
      <c r="B30" s="166" t="s">
        <v>50</v>
      </c>
      <c r="C30" s="43" t="s">
        <v>51</v>
      </c>
      <c r="D30" s="178" t="s">
        <v>52</v>
      </c>
      <c r="E30" s="44">
        <v>24</v>
      </c>
      <c r="F30" s="167">
        <f>E30/E31*1000</f>
        <v>15.978695073235686</v>
      </c>
      <c r="G30" s="44">
        <v>37</v>
      </c>
      <c r="H30" s="181">
        <f>G30/G31*1000</f>
        <v>32.342657342657347</v>
      </c>
      <c r="I30" s="44">
        <v>17</v>
      </c>
      <c r="J30" s="154">
        <v>15</v>
      </c>
      <c r="K30" s="44">
        <v>28</v>
      </c>
      <c r="L30" s="159">
        <f>K30/K31*1000</f>
        <v>26.365348399246706</v>
      </c>
      <c r="M30" s="44">
        <v>25</v>
      </c>
      <c r="N30" s="155">
        <f>M30/M31*1000</f>
        <v>23.809523809523807</v>
      </c>
      <c r="O30" s="44">
        <v>20</v>
      </c>
      <c r="P30" s="155">
        <f>O30/O31*1000</f>
        <v>20.345879959308242</v>
      </c>
      <c r="Q30" s="54">
        <f t="shared" si="0"/>
        <v>151</v>
      </c>
      <c r="R30" s="194">
        <f>Q30/Q31*1000</f>
        <v>22.147257260193605</v>
      </c>
      <c r="S30" s="187">
        <v>30</v>
      </c>
      <c r="U30" s="66">
        <v>14</v>
      </c>
      <c r="V30" s="68">
        <f t="shared" si="1"/>
        <v>165</v>
      </c>
      <c r="W30" s="148">
        <f>V30/V31*1000</f>
        <v>20.825444907232107</v>
      </c>
    </row>
    <row r="31" spans="1:23" ht="18">
      <c r="A31" s="165"/>
      <c r="B31" s="166"/>
      <c r="C31" s="43" t="s">
        <v>53</v>
      </c>
      <c r="D31" s="178"/>
      <c r="E31" s="44">
        <v>1502</v>
      </c>
      <c r="F31" s="167"/>
      <c r="G31" s="44">
        <v>1144</v>
      </c>
      <c r="H31" s="181"/>
      <c r="I31" s="70">
        <v>1077</v>
      </c>
      <c r="J31" s="154"/>
      <c r="K31" s="44">
        <v>1062</v>
      </c>
      <c r="L31" s="160"/>
      <c r="M31" s="44">
        <v>1050</v>
      </c>
      <c r="N31" s="156"/>
      <c r="O31" s="44">
        <v>983</v>
      </c>
      <c r="P31" s="156"/>
      <c r="Q31" s="54">
        <f t="shared" si="0"/>
        <v>6818</v>
      </c>
      <c r="R31" s="195"/>
      <c r="S31" s="188"/>
      <c r="U31" s="66">
        <v>1105</v>
      </c>
      <c r="V31" s="68">
        <f t="shared" si="1"/>
        <v>7923</v>
      </c>
      <c r="W31" s="149"/>
    </row>
    <row r="32" spans="1:23" ht="18">
      <c r="A32" s="165" t="s">
        <v>54</v>
      </c>
      <c r="B32" s="182" t="s">
        <v>55</v>
      </c>
      <c r="C32" s="43" t="s">
        <v>56</v>
      </c>
      <c r="D32" s="178" t="s">
        <v>30</v>
      </c>
      <c r="E32" s="44">
        <v>9</v>
      </c>
      <c r="F32" s="167">
        <f>E32/E33*100</f>
        <v>0.5992010652463382</v>
      </c>
      <c r="G32" s="44">
        <v>4</v>
      </c>
      <c r="H32" s="181">
        <f>G32/G33*100</f>
        <v>0.34965034965034963</v>
      </c>
      <c r="I32" s="44">
        <v>9</v>
      </c>
      <c r="J32" s="181">
        <f>I32/I33*100</f>
        <v>0.83565459610027859</v>
      </c>
      <c r="K32" s="44">
        <v>9</v>
      </c>
      <c r="L32" s="159">
        <f>K32/K33*100</f>
        <v>0.84745762711864403</v>
      </c>
      <c r="M32" s="44">
        <v>2</v>
      </c>
      <c r="N32" s="155">
        <f>M32/M33*100</f>
        <v>0.19047619047619047</v>
      </c>
      <c r="O32" s="44">
        <v>9</v>
      </c>
      <c r="P32" s="155">
        <f>O32/O33*100</f>
        <v>0.91556459816887081</v>
      </c>
      <c r="Q32" s="54">
        <f t="shared" si="0"/>
        <v>42</v>
      </c>
      <c r="R32" s="194">
        <f>Q32/Q33*100</f>
        <v>0.61601642710472282</v>
      </c>
      <c r="S32" s="187">
        <v>1</v>
      </c>
      <c r="U32" s="66">
        <v>0</v>
      </c>
      <c r="V32" s="68">
        <f t="shared" si="1"/>
        <v>42</v>
      </c>
      <c r="W32" s="148">
        <f>V32/V33*100</f>
        <v>0.53010223400227185</v>
      </c>
    </row>
    <row r="33" spans="1:23" ht="18">
      <c r="A33" s="165"/>
      <c r="B33" s="182"/>
      <c r="C33" s="43" t="s">
        <v>53</v>
      </c>
      <c r="D33" s="178"/>
      <c r="E33" s="44">
        <v>1502</v>
      </c>
      <c r="F33" s="167"/>
      <c r="G33" s="44">
        <v>1144</v>
      </c>
      <c r="H33" s="181"/>
      <c r="I33" s="70">
        <v>1077</v>
      </c>
      <c r="J33" s="181"/>
      <c r="K33" s="44">
        <v>1062</v>
      </c>
      <c r="L33" s="160"/>
      <c r="M33" s="44">
        <v>1050</v>
      </c>
      <c r="N33" s="156"/>
      <c r="O33" s="44">
        <v>983</v>
      </c>
      <c r="P33" s="156"/>
      <c r="Q33" s="54">
        <f t="shared" si="0"/>
        <v>6818</v>
      </c>
      <c r="R33" s="195"/>
      <c r="S33" s="188"/>
      <c r="U33" s="66">
        <v>1105</v>
      </c>
      <c r="V33" s="68">
        <f t="shared" si="1"/>
        <v>7923</v>
      </c>
      <c r="W33" s="149"/>
    </row>
    <row r="34" spans="1:23" ht="27">
      <c r="A34" s="165" t="s">
        <v>57</v>
      </c>
      <c r="B34" s="182" t="s">
        <v>58</v>
      </c>
      <c r="C34" s="43" t="s">
        <v>59</v>
      </c>
      <c r="D34" s="178" t="s">
        <v>30</v>
      </c>
      <c r="E34" s="47">
        <v>32</v>
      </c>
      <c r="F34" s="159">
        <f>E34/E35*100</f>
        <v>100</v>
      </c>
      <c r="G34" s="44">
        <v>64</v>
      </c>
      <c r="H34" s="159">
        <f>G34/G35*100</f>
        <v>100</v>
      </c>
      <c r="I34" s="44">
        <v>72</v>
      </c>
      <c r="J34" s="159">
        <f>I34/I35*100</f>
        <v>100</v>
      </c>
      <c r="K34" s="44">
        <v>41</v>
      </c>
      <c r="L34" s="159">
        <f>K34/K35*100</f>
        <v>100</v>
      </c>
      <c r="M34" s="44">
        <v>62</v>
      </c>
      <c r="N34" s="183">
        <f>M34/M35*100</f>
        <v>100</v>
      </c>
      <c r="O34" s="44">
        <v>46</v>
      </c>
      <c r="P34" s="159">
        <f>O34/O35*100</f>
        <v>100</v>
      </c>
      <c r="Q34" s="54">
        <f t="shared" si="0"/>
        <v>317</v>
      </c>
      <c r="R34" s="194">
        <f t="shared" ref="R34" si="2">Q34/Q35*100</f>
        <v>100</v>
      </c>
      <c r="S34" s="187">
        <v>100</v>
      </c>
      <c r="U34" s="66">
        <v>2</v>
      </c>
      <c r="V34" s="68">
        <f t="shared" si="1"/>
        <v>319</v>
      </c>
      <c r="W34" s="148">
        <f t="shared" ref="W34" si="3">V34/V35*100</f>
        <v>100</v>
      </c>
    </row>
    <row r="35" spans="1:23" ht="18">
      <c r="A35" s="165"/>
      <c r="B35" s="182"/>
      <c r="C35" s="43" t="s">
        <v>60</v>
      </c>
      <c r="D35" s="178"/>
      <c r="E35" s="44">
        <v>32</v>
      </c>
      <c r="F35" s="160"/>
      <c r="G35" s="44">
        <v>64</v>
      </c>
      <c r="H35" s="160"/>
      <c r="I35" s="44">
        <v>72</v>
      </c>
      <c r="J35" s="160"/>
      <c r="K35" s="44">
        <v>41</v>
      </c>
      <c r="L35" s="160"/>
      <c r="M35" s="44">
        <v>62</v>
      </c>
      <c r="N35" s="183"/>
      <c r="O35" s="44">
        <v>46</v>
      </c>
      <c r="P35" s="160"/>
      <c r="Q35" s="54">
        <f t="shared" si="0"/>
        <v>317</v>
      </c>
      <c r="R35" s="195"/>
      <c r="S35" s="188"/>
      <c r="U35" s="66">
        <v>2</v>
      </c>
      <c r="V35" s="68">
        <f t="shared" si="1"/>
        <v>319</v>
      </c>
      <c r="W35" s="149"/>
    </row>
    <row r="36" spans="1:23" ht="45">
      <c r="A36" s="165" t="s">
        <v>61</v>
      </c>
      <c r="B36" s="177" t="s">
        <v>62</v>
      </c>
      <c r="C36" s="43" t="s">
        <v>63</v>
      </c>
      <c r="D36" s="178" t="s">
        <v>30</v>
      </c>
      <c r="E36" s="44">
        <v>3827</v>
      </c>
      <c r="F36" s="167">
        <f>E36/E37*100</f>
        <v>94.892139846268293</v>
      </c>
      <c r="G36" s="4">
        <v>3760</v>
      </c>
      <c r="H36" s="181">
        <f>G36/G37*100</f>
        <v>93.439363817097416</v>
      </c>
      <c r="I36" s="44">
        <v>3977</v>
      </c>
      <c r="J36" s="181">
        <f>I36/I37*100</f>
        <v>86.986001749781266</v>
      </c>
      <c r="K36" s="44">
        <v>4130</v>
      </c>
      <c r="L36" s="159">
        <f>K36/K37*100</f>
        <v>93.991807009558499</v>
      </c>
      <c r="M36" s="44">
        <v>3353</v>
      </c>
      <c r="N36" s="155">
        <f>M36/M37*100</f>
        <v>94.079685746352411</v>
      </c>
      <c r="O36" s="44">
        <v>3632</v>
      </c>
      <c r="P36" s="155">
        <f>O36/O37*100</f>
        <v>89.282202556538834</v>
      </c>
      <c r="Q36" s="54">
        <f t="shared" si="0"/>
        <v>22679</v>
      </c>
      <c r="R36" s="194">
        <f t="shared" ref="R36" si="4">Q36/Q37*100</f>
        <v>91.985398499290199</v>
      </c>
      <c r="S36" s="187">
        <v>90</v>
      </c>
      <c r="U36" s="66">
        <v>2215</v>
      </c>
      <c r="V36" s="68">
        <f t="shared" si="1"/>
        <v>24894</v>
      </c>
      <c r="W36" s="148">
        <f t="shared" ref="W36" si="5">V36/V37*100</f>
        <v>92.012566993162082</v>
      </c>
    </row>
    <row r="37" spans="1:23" ht="18">
      <c r="A37" s="165"/>
      <c r="B37" s="177"/>
      <c r="C37" s="43" t="s">
        <v>64</v>
      </c>
      <c r="D37" s="178"/>
      <c r="E37" s="44">
        <v>4033</v>
      </c>
      <c r="F37" s="167"/>
      <c r="G37" s="44">
        <v>4024</v>
      </c>
      <c r="H37" s="181"/>
      <c r="I37" s="44">
        <v>4572</v>
      </c>
      <c r="J37" s="181"/>
      <c r="K37" s="44">
        <v>4394</v>
      </c>
      <c r="L37" s="160"/>
      <c r="M37" s="44">
        <v>3564</v>
      </c>
      <c r="N37" s="156"/>
      <c r="O37" s="44">
        <v>4068</v>
      </c>
      <c r="P37" s="156"/>
      <c r="Q37" s="54">
        <f t="shared" si="0"/>
        <v>24655</v>
      </c>
      <c r="R37" s="195"/>
      <c r="S37" s="188"/>
      <c r="U37" s="66">
        <v>2400</v>
      </c>
      <c r="V37" s="68">
        <f t="shared" si="1"/>
        <v>27055</v>
      </c>
      <c r="W37" s="149"/>
    </row>
    <row r="38" spans="1:23" ht="19.5" customHeight="1">
      <c r="A38" s="184" t="s">
        <v>65</v>
      </c>
      <c r="B38" s="184"/>
      <c r="C38" s="184"/>
      <c r="D38" s="33"/>
      <c r="E38" s="34"/>
      <c r="F38" s="35"/>
      <c r="G38" s="34"/>
      <c r="H38" s="50"/>
      <c r="I38" s="34"/>
      <c r="J38" s="35"/>
      <c r="K38" s="34"/>
      <c r="L38" s="35"/>
      <c r="M38" s="34"/>
      <c r="N38" s="36"/>
      <c r="O38" s="34"/>
      <c r="P38" s="35"/>
      <c r="Q38" s="5"/>
      <c r="R38" s="5"/>
    </row>
  </sheetData>
  <sheetProtection selectLockedCells="1" selectUnlockedCells="1"/>
  <mergeCells count="162">
    <mergeCell ref="R10:R11"/>
    <mergeCell ref="S32:S33"/>
    <mergeCell ref="S34:S35"/>
    <mergeCell ref="S36:S37"/>
    <mergeCell ref="S10:S11"/>
    <mergeCell ref="S12:S13"/>
    <mergeCell ref="S18:S19"/>
    <mergeCell ref="S20:S21"/>
    <mergeCell ref="S22:S23"/>
    <mergeCell ref="S24:S25"/>
    <mergeCell ref="S26:S27"/>
    <mergeCell ref="S28:S29"/>
    <mergeCell ref="S30:S31"/>
    <mergeCell ref="R34:R35"/>
    <mergeCell ref="R36:R37"/>
    <mergeCell ref="R12:R13"/>
    <mergeCell ref="R18:R19"/>
    <mergeCell ref="R20:R21"/>
    <mergeCell ref="R22:R23"/>
    <mergeCell ref="R24:R25"/>
    <mergeCell ref="R26:R27"/>
    <mergeCell ref="R28:R29"/>
    <mergeCell ref="R30:R31"/>
    <mergeCell ref="R32:R33"/>
    <mergeCell ref="J36:J37"/>
    <mergeCell ref="L36:L37"/>
    <mergeCell ref="N36:N37"/>
    <mergeCell ref="P36:P37"/>
    <mergeCell ref="A38:C38"/>
    <mergeCell ref="A36:A37"/>
    <mergeCell ref="B36:B37"/>
    <mergeCell ref="D36:D37"/>
    <mergeCell ref="F36:F37"/>
    <mergeCell ref="H36:H37"/>
    <mergeCell ref="A34:A35"/>
    <mergeCell ref="B34:B35"/>
    <mergeCell ref="D34:D35"/>
    <mergeCell ref="F34:F35"/>
    <mergeCell ref="H34:H35"/>
    <mergeCell ref="J34:J35"/>
    <mergeCell ref="L34:L35"/>
    <mergeCell ref="N34:N35"/>
    <mergeCell ref="P34:P35"/>
    <mergeCell ref="J26:J27"/>
    <mergeCell ref="L26:L27"/>
    <mergeCell ref="N26:N27"/>
    <mergeCell ref="P26:P27"/>
    <mergeCell ref="A26:A27"/>
    <mergeCell ref="B26:B27"/>
    <mergeCell ref="D26:D27"/>
    <mergeCell ref="F26:F27"/>
    <mergeCell ref="H26:H27"/>
    <mergeCell ref="J32:J33"/>
    <mergeCell ref="L32:L33"/>
    <mergeCell ref="N32:N33"/>
    <mergeCell ref="P32:P33"/>
    <mergeCell ref="A32:A33"/>
    <mergeCell ref="B32:B33"/>
    <mergeCell ref="D32:D33"/>
    <mergeCell ref="F32:F33"/>
    <mergeCell ref="H32:H33"/>
    <mergeCell ref="A28:A29"/>
    <mergeCell ref="B28:B29"/>
    <mergeCell ref="D28:D29"/>
    <mergeCell ref="F28:F29"/>
    <mergeCell ref="H28:H29"/>
    <mergeCell ref="A30:A31"/>
    <mergeCell ref="B30:B31"/>
    <mergeCell ref="D30:D31"/>
    <mergeCell ref="F30:F31"/>
    <mergeCell ref="H30:H31"/>
    <mergeCell ref="A20:A21"/>
    <mergeCell ref="B20:B21"/>
    <mergeCell ref="D20:D21"/>
    <mergeCell ref="F20:F21"/>
    <mergeCell ref="H20:H21"/>
    <mergeCell ref="B24:B25"/>
    <mergeCell ref="D24:D25"/>
    <mergeCell ref="F24:F25"/>
    <mergeCell ref="J22:J23"/>
    <mergeCell ref="A22:A23"/>
    <mergeCell ref="B22:B23"/>
    <mergeCell ref="D22:D23"/>
    <mergeCell ref="F22:F23"/>
    <mergeCell ref="H24:H25"/>
    <mergeCell ref="J24:J25"/>
    <mergeCell ref="A24:A25"/>
    <mergeCell ref="H22:H23"/>
    <mergeCell ref="A4:C4"/>
    <mergeCell ref="A5:B5"/>
    <mergeCell ref="C5:P5"/>
    <mergeCell ref="A6:B6"/>
    <mergeCell ref="J12:J13"/>
    <mergeCell ref="L12:L13"/>
    <mergeCell ref="N12:N13"/>
    <mergeCell ref="P12:P13"/>
    <mergeCell ref="A12:A13"/>
    <mergeCell ref="B12:B13"/>
    <mergeCell ref="D12:D13"/>
    <mergeCell ref="F12:F13"/>
    <mergeCell ref="H12:H13"/>
    <mergeCell ref="C6:P6"/>
    <mergeCell ref="A7:B7"/>
    <mergeCell ref="C7:P7"/>
    <mergeCell ref="A8:B8"/>
    <mergeCell ref="C8:P8"/>
    <mergeCell ref="A18:A19"/>
    <mergeCell ref="B18:B19"/>
    <mergeCell ref="D18:D19"/>
    <mergeCell ref="F18:F19"/>
    <mergeCell ref="H18:H19"/>
    <mergeCell ref="Q10:Q11"/>
    <mergeCell ref="M10:N10"/>
    <mergeCell ref="O10:P10"/>
    <mergeCell ref="A9:B9"/>
    <mergeCell ref="C9:P9"/>
    <mergeCell ref="E10:F10"/>
    <mergeCell ref="G10:H10"/>
    <mergeCell ref="I10:J10"/>
    <mergeCell ref="K10:L10"/>
    <mergeCell ref="B14:B15"/>
    <mergeCell ref="B16:B17"/>
    <mergeCell ref="A14:A15"/>
    <mergeCell ref="A16:A17"/>
    <mergeCell ref="P14:P15"/>
    <mergeCell ref="E16:E17"/>
    <mergeCell ref="P16:P17"/>
    <mergeCell ref="W34:W35"/>
    <mergeCell ref="W36:W37"/>
    <mergeCell ref="J20:J21"/>
    <mergeCell ref="L20:L21"/>
    <mergeCell ref="N20:N21"/>
    <mergeCell ref="J18:J19"/>
    <mergeCell ref="L18:L19"/>
    <mergeCell ref="N18:N19"/>
    <mergeCell ref="P18:P19"/>
    <mergeCell ref="P20:P21"/>
    <mergeCell ref="L22:L23"/>
    <mergeCell ref="N22:N23"/>
    <mergeCell ref="P22:P23"/>
    <mergeCell ref="L24:L25"/>
    <mergeCell ref="N24:N25"/>
    <mergeCell ref="P24:P25"/>
    <mergeCell ref="L30:L31"/>
    <mergeCell ref="N30:N31"/>
    <mergeCell ref="P30:P31"/>
    <mergeCell ref="J28:J29"/>
    <mergeCell ref="L28:L29"/>
    <mergeCell ref="N28:N29"/>
    <mergeCell ref="P28:P29"/>
    <mergeCell ref="J30:J31"/>
    <mergeCell ref="W12:W13"/>
    <mergeCell ref="W18:W19"/>
    <mergeCell ref="W20:W21"/>
    <mergeCell ref="W22:W23"/>
    <mergeCell ref="W24:W25"/>
    <mergeCell ref="W26:W27"/>
    <mergeCell ref="W28:W29"/>
    <mergeCell ref="W30:W31"/>
    <mergeCell ref="W32:W33"/>
    <mergeCell ref="W14:W15"/>
    <mergeCell ref="W16:W17"/>
  </mergeCells>
  <pageMargins left="0.74803149606299213" right="0.74803149606299213" top="0.98425196850393704" bottom="0.98425196850393704" header="0.51181102362204722" footer="0.51181102362204722"/>
  <pageSetup scale="70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8"/>
  <sheetViews>
    <sheetView showWhiteSpace="0" view="pageLayout" topLeftCell="A15" workbookViewId="0">
      <selection activeCell="F19" sqref="F19"/>
    </sheetView>
  </sheetViews>
  <sheetFormatPr baseColWidth="10" defaultRowHeight="12.75"/>
  <cols>
    <col min="1" max="1" width="16.85546875" customWidth="1"/>
    <col min="2" max="2" width="18.85546875" customWidth="1"/>
    <col min="3" max="3" width="5.85546875" customWidth="1"/>
  </cols>
  <sheetData>
    <row r="1" spans="1:4">
      <c r="A1" t="s">
        <v>84</v>
      </c>
    </row>
    <row r="2" spans="1:4">
      <c r="A2" s="79" t="s">
        <v>81</v>
      </c>
      <c r="B2" s="79" t="s">
        <v>83</v>
      </c>
      <c r="C2" s="79"/>
      <c r="D2" s="79" t="s">
        <v>82</v>
      </c>
    </row>
    <row r="3" spans="1:4" ht="60.75" customHeight="1">
      <c r="A3" s="196" t="s">
        <v>19</v>
      </c>
      <c r="B3" s="78" t="s">
        <v>20</v>
      </c>
      <c r="C3" s="197" t="s">
        <v>21</v>
      </c>
      <c r="D3" s="80">
        <v>43679</v>
      </c>
    </row>
    <row r="4" spans="1:4" ht="32.25" customHeight="1">
      <c r="A4" s="97"/>
      <c r="B4" s="22" t="s">
        <v>22</v>
      </c>
      <c r="C4" s="116"/>
      <c r="D4" s="81">
        <v>6017</v>
      </c>
    </row>
    <row r="5" spans="1:4" ht="72.75" customHeight="1">
      <c r="A5" s="97" t="s">
        <v>78</v>
      </c>
      <c r="B5" s="22" t="s">
        <v>25</v>
      </c>
      <c r="C5" s="98" t="s">
        <v>21</v>
      </c>
      <c r="D5" s="81">
        <v>803</v>
      </c>
    </row>
    <row r="6" spans="1:4" ht="38.25" customHeight="1">
      <c r="A6" s="97"/>
      <c r="B6" s="22" t="s">
        <v>26</v>
      </c>
      <c r="C6" s="98"/>
      <c r="D6" s="81">
        <v>633</v>
      </c>
    </row>
    <row r="7" spans="1:4" ht="78.75" customHeight="1">
      <c r="A7" s="97" t="s">
        <v>80</v>
      </c>
      <c r="B7" s="22" t="s">
        <v>25</v>
      </c>
      <c r="C7" s="98" t="s">
        <v>21</v>
      </c>
      <c r="D7" s="81">
        <v>5461</v>
      </c>
    </row>
    <row r="8" spans="1:4" ht="27.75">
      <c r="A8" s="97"/>
      <c r="B8" s="22" t="s">
        <v>26</v>
      </c>
      <c r="C8" s="98"/>
      <c r="D8" s="81">
        <v>1221</v>
      </c>
    </row>
    <row r="9" spans="1:4" ht="61.5" customHeight="1">
      <c r="A9" s="97" t="s">
        <v>24</v>
      </c>
      <c r="B9" s="22" t="s">
        <v>25</v>
      </c>
      <c r="C9" s="98" t="s">
        <v>21</v>
      </c>
      <c r="D9" s="81">
        <v>39805</v>
      </c>
    </row>
    <row r="10" spans="1:4" ht="28.5" customHeight="1">
      <c r="A10" s="97"/>
      <c r="B10" s="22" t="s">
        <v>26</v>
      </c>
      <c r="C10" s="98"/>
      <c r="D10" s="81">
        <v>3726</v>
      </c>
    </row>
    <row r="11" spans="1:4" ht="19.5" customHeight="1">
      <c r="A11" s="97" t="s">
        <v>28</v>
      </c>
      <c r="B11" s="22" t="s">
        <v>29</v>
      </c>
      <c r="C11" s="130" t="s">
        <v>30</v>
      </c>
      <c r="D11" s="81">
        <v>199</v>
      </c>
    </row>
    <row r="12" spans="1:4" ht="17.25" customHeight="1">
      <c r="A12" s="97"/>
      <c r="B12" s="22" t="s">
        <v>31</v>
      </c>
      <c r="C12" s="130"/>
      <c r="D12" s="81">
        <v>3002</v>
      </c>
    </row>
    <row r="13" spans="1:4" ht="63" customHeight="1">
      <c r="A13" s="124" t="s">
        <v>33</v>
      </c>
      <c r="B13" s="62" t="s">
        <v>34</v>
      </c>
      <c r="C13" s="125" t="s">
        <v>35</v>
      </c>
      <c r="D13" s="81">
        <v>94410</v>
      </c>
    </row>
    <row r="14" spans="1:4" ht="21" customHeight="1">
      <c r="A14" s="124"/>
      <c r="B14" s="62" t="s">
        <v>36</v>
      </c>
      <c r="C14" s="125"/>
      <c r="D14" s="81">
        <v>7418</v>
      </c>
    </row>
    <row r="15" spans="1:4" ht="48" customHeight="1">
      <c r="A15" s="119" t="s">
        <v>38</v>
      </c>
      <c r="B15" s="13" t="s">
        <v>39</v>
      </c>
      <c r="C15" s="116" t="s">
        <v>21</v>
      </c>
      <c r="D15" s="81">
        <v>10168</v>
      </c>
    </row>
    <row r="16" spans="1:4">
      <c r="A16" s="120"/>
      <c r="B16" s="14" t="s">
        <v>40</v>
      </c>
      <c r="C16" s="116"/>
      <c r="D16" s="81">
        <v>5028</v>
      </c>
    </row>
    <row r="17" spans="1:4" ht="66.75" customHeight="1">
      <c r="A17" s="97" t="s">
        <v>42</v>
      </c>
      <c r="B17" s="22" t="s">
        <v>43</v>
      </c>
      <c r="C17" s="116" t="s">
        <v>21</v>
      </c>
      <c r="D17" s="81">
        <v>53674</v>
      </c>
    </row>
    <row r="18" spans="1:4" ht="28.5" customHeight="1">
      <c r="A18" s="97"/>
      <c r="B18" s="22" t="s">
        <v>44</v>
      </c>
      <c r="C18" s="116"/>
      <c r="D18" s="81">
        <v>2867</v>
      </c>
    </row>
    <row r="19" spans="1:4" ht="54" customHeight="1">
      <c r="A19" s="110" t="s">
        <v>46</v>
      </c>
      <c r="B19" s="22" t="s">
        <v>47</v>
      </c>
      <c r="C19" s="107" t="s">
        <v>30</v>
      </c>
      <c r="D19" s="81">
        <v>18</v>
      </c>
    </row>
    <row r="20" spans="1:4" ht="18.75">
      <c r="A20" s="110"/>
      <c r="B20" s="24" t="s">
        <v>48</v>
      </c>
      <c r="C20" s="107"/>
      <c r="D20" s="81">
        <v>5706</v>
      </c>
    </row>
    <row r="21" spans="1:4" ht="43.5" customHeight="1">
      <c r="A21" s="97" t="s">
        <v>50</v>
      </c>
      <c r="B21" s="22" t="s">
        <v>51</v>
      </c>
      <c r="C21" s="107" t="s">
        <v>52</v>
      </c>
      <c r="D21" s="81">
        <v>190</v>
      </c>
    </row>
    <row r="22" spans="1:4" ht="18.75">
      <c r="A22" s="97"/>
      <c r="B22" s="22" t="s">
        <v>53</v>
      </c>
      <c r="C22" s="107"/>
      <c r="D22" s="81">
        <v>9894</v>
      </c>
    </row>
    <row r="23" spans="1:4" ht="18.75">
      <c r="A23" s="106" t="s">
        <v>55</v>
      </c>
      <c r="B23" s="22" t="s">
        <v>56</v>
      </c>
      <c r="C23" s="107" t="s">
        <v>30</v>
      </c>
      <c r="D23" s="81">
        <v>69</v>
      </c>
    </row>
    <row r="24" spans="1:4" ht="18.75">
      <c r="A24" s="106"/>
      <c r="B24" s="22" t="s">
        <v>53</v>
      </c>
      <c r="C24" s="107"/>
      <c r="D24" s="81">
        <v>9894</v>
      </c>
    </row>
    <row r="25" spans="1:4" ht="30.75" customHeight="1">
      <c r="A25" s="106" t="s">
        <v>58</v>
      </c>
      <c r="B25" s="22" t="s">
        <v>59</v>
      </c>
      <c r="C25" s="107" t="s">
        <v>30</v>
      </c>
      <c r="D25" s="81">
        <v>408</v>
      </c>
    </row>
    <row r="26" spans="1:4" ht="17.25" customHeight="1">
      <c r="A26" s="106"/>
      <c r="B26" s="22" t="s">
        <v>60</v>
      </c>
      <c r="C26" s="107"/>
      <c r="D26" s="81">
        <v>408</v>
      </c>
    </row>
    <row r="27" spans="1:4" ht="41.25" customHeight="1">
      <c r="A27" s="110" t="s">
        <v>62</v>
      </c>
      <c r="B27" s="22" t="s">
        <v>63</v>
      </c>
      <c r="C27" s="107" t="s">
        <v>30</v>
      </c>
      <c r="D27" s="81">
        <v>22001</v>
      </c>
    </row>
    <row r="28" spans="1:4" ht="18.75">
      <c r="A28" s="110"/>
      <c r="B28" s="22" t="s">
        <v>64</v>
      </c>
      <c r="C28" s="107"/>
      <c r="D28" s="81">
        <v>26265</v>
      </c>
    </row>
  </sheetData>
  <mergeCells count="26">
    <mergeCell ref="A27:A28"/>
    <mergeCell ref="C27:C28"/>
    <mergeCell ref="A21:A22"/>
    <mergeCell ref="C21:C22"/>
    <mergeCell ref="A23:A24"/>
    <mergeCell ref="C23:C24"/>
    <mergeCell ref="A25:A26"/>
    <mergeCell ref="C25:C26"/>
    <mergeCell ref="A15:A16"/>
    <mergeCell ref="C15:C16"/>
    <mergeCell ref="A17:A18"/>
    <mergeCell ref="C17:C18"/>
    <mergeCell ref="A19:A20"/>
    <mergeCell ref="C19:C20"/>
    <mergeCell ref="A9:A10"/>
    <mergeCell ref="C9:C10"/>
    <mergeCell ref="A11:A12"/>
    <mergeCell ref="C11:C12"/>
    <mergeCell ref="A13:A14"/>
    <mergeCell ref="C13:C14"/>
    <mergeCell ref="A3:A4"/>
    <mergeCell ref="C3:C4"/>
    <mergeCell ref="A5:A6"/>
    <mergeCell ref="C5:C6"/>
    <mergeCell ref="A7:A8"/>
    <mergeCell ref="C7:C8"/>
  </mergeCells>
  <pageMargins left="0.25" right="0.25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ENERO-JUNIO</vt:lpstr>
      <vt:lpstr>JULIO-DICIEMBRE</vt:lpstr>
      <vt:lpstr>Hoja1</vt:lpstr>
      <vt:lpstr>Hoja1!Área_de_impresión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Calidad</dc:creator>
  <cp:lastModifiedBy>DESARROLLO EST</cp:lastModifiedBy>
  <cp:lastPrinted>2015-08-31T14:11:09Z</cp:lastPrinted>
  <dcterms:created xsi:type="dcterms:W3CDTF">2012-11-19T20:13:26Z</dcterms:created>
  <dcterms:modified xsi:type="dcterms:W3CDTF">2016-02-01T02:13:29Z</dcterms:modified>
</cp:coreProperties>
</file>